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showInkAnnotation="0" autoCompressPictures="0"/>
  <mc:AlternateContent xmlns:mc="http://schemas.openxmlformats.org/markup-compatibility/2006">
    <mc:Choice Requires="x15">
      <x15ac:absPath xmlns:x15ac="http://schemas.microsoft.com/office/spreadsheetml/2010/11/ac" url="C:\Users\EkafitrN\Downloads\EIP_Tools_output\EIP_Tools\"/>
    </mc:Choice>
  </mc:AlternateContent>
  <xr:revisionPtr revIDLastSave="0" documentId="13_ncr:1_{784BDF82-6F6E-4902-990B-E08ADEBD2573}" xr6:coauthVersionLast="47" xr6:coauthVersionMax="47" xr10:uidLastSave="{00000000-0000-0000-0000-000000000000}"/>
  <bookViews>
    <workbookView xWindow="-108" yWindow="-108" windowWidth="23256" windowHeight="14016" tabRatio="864" xr2:uid="{00000000-000D-0000-FFFF-FFFF00000000}"/>
  </bookViews>
  <sheets>
    <sheet name="Instructions" sheetId="12" r:id="rId1"/>
    <sheet name="1. Suivi des opportunités de PE" sheetId="10" r:id="rId2"/>
    <sheet name="2. Résumé des impacts" sheetId="11" r:id="rId3"/>
  </sheets>
  <definedNames>
    <definedName name="_xlnm.Print_Area" localSheetId="1">'1. Suivi des opportunités de PE'!$A$1:$AF$71</definedName>
    <definedName name="_xlnm.Print_Area" localSheetId="2">'2. Résumé des impacts'!$A$1:$E$47</definedName>
    <definedName name="_xlnm.Print_Area" localSheetId="0">Instructions!$A$1:$CC$116</definedName>
    <definedName name="_xlnm.Print_Titles" localSheetId="1">'1. Suivi des opportunités de PE'!$B:$D,'1. Suivi des opportunités de PE'!$8:$10</definedName>
  </definedNames>
  <calcPr calcId="191029" concurrentCalc="0"/>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A13" i="10" l="1"/>
  <c r="K13" i="10"/>
  <c r="K11" i="10"/>
  <c r="I12" i="10"/>
  <c r="I13" i="10"/>
  <c r="I14" i="10"/>
  <c r="AA15" i="10"/>
  <c r="AA16" i="10"/>
  <c r="AA17" i="10"/>
  <c r="AA18" i="10"/>
  <c r="AA19" i="10"/>
  <c r="AA20" i="10"/>
  <c r="AA21" i="10"/>
  <c r="AA22" i="10"/>
  <c r="AA23" i="10"/>
  <c r="AA24" i="10"/>
  <c r="AA25" i="10"/>
  <c r="AA26" i="10"/>
  <c r="AA27" i="10"/>
  <c r="AA28" i="10"/>
  <c r="AA29" i="10"/>
  <c r="AA30" i="10"/>
  <c r="AA31" i="10"/>
  <c r="AA32" i="10"/>
  <c r="AA33" i="10"/>
  <c r="AA34" i="10"/>
  <c r="AA35" i="10"/>
  <c r="AA36" i="10"/>
  <c r="AA37" i="10"/>
  <c r="AA38" i="10"/>
  <c r="AA39" i="10"/>
  <c r="AA40" i="10"/>
  <c r="AA41" i="10"/>
  <c r="AA42" i="10"/>
  <c r="AA43" i="10"/>
  <c r="AA44" i="10"/>
  <c r="AA45" i="10"/>
  <c r="AA46" i="10"/>
  <c r="AA47" i="10"/>
  <c r="AA48" i="10"/>
  <c r="AA49" i="10"/>
  <c r="AA50" i="10"/>
  <c r="AA51" i="10"/>
  <c r="AA52" i="10"/>
  <c r="AA53" i="10"/>
  <c r="AA54" i="10"/>
  <c r="AA55" i="10"/>
  <c r="AA56" i="10"/>
  <c r="AA57" i="10"/>
  <c r="AA58" i="10"/>
  <c r="AA59" i="10"/>
  <c r="AA60" i="10"/>
  <c r="AA61" i="10"/>
  <c r="AA62" i="10"/>
  <c r="AA63" i="10"/>
  <c r="AA64" i="10"/>
  <c r="AA65" i="10"/>
  <c r="AA66" i="10"/>
  <c r="AA67" i="10"/>
  <c r="AA68" i="10"/>
  <c r="AA69" i="10"/>
  <c r="AA70" i="10"/>
  <c r="C40" i="11"/>
  <c r="C41" i="11"/>
  <c r="C42" i="11"/>
  <c r="C43" i="11"/>
  <c r="I15" i="10"/>
  <c r="K15" i="10"/>
  <c r="N15" i="10"/>
  <c r="I16" i="10"/>
  <c r="K16" i="10"/>
  <c r="N16" i="10"/>
  <c r="I17" i="10"/>
  <c r="K17" i="10"/>
  <c r="N17" i="10"/>
  <c r="AA11" i="10"/>
  <c r="AA12" i="10"/>
  <c r="AA14" i="10"/>
  <c r="N11" i="10"/>
  <c r="K12" i="10"/>
  <c r="N12" i="10"/>
  <c r="K14" i="10"/>
  <c r="N14" i="10"/>
  <c r="I11" i="10"/>
  <c r="C7" i="11"/>
  <c r="C11" i="11"/>
  <c r="K62" i="10"/>
  <c r="N62" i="10"/>
  <c r="I62" i="10"/>
  <c r="K61" i="10"/>
  <c r="N61" i="10"/>
  <c r="I61" i="10"/>
  <c r="K60" i="10"/>
  <c r="N60" i="10"/>
  <c r="I60" i="10"/>
  <c r="K59" i="10"/>
  <c r="N59" i="10"/>
  <c r="I59" i="10"/>
  <c r="K58" i="10"/>
  <c r="N58" i="10"/>
  <c r="I58" i="10"/>
  <c r="K57" i="10"/>
  <c r="N57" i="10"/>
  <c r="I57" i="10"/>
  <c r="K56" i="10"/>
  <c r="N56" i="10"/>
  <c r="I56" i="10"/>
  <c r="K55" i="10"/>
  <c r="N55" i="10"/>
  <c r="I55" i="10"/>
  <c r="K54" i="10"/>
  <c r="N54" i="10"/>
  <c r="I54" i="10"/>
  <c r="K53" i="10"/>
  <c r="N53" i="10"/>
  <c r="I53" i="10"/>
  <c r="K52" i="10"/>
  <c r="N52" i="10"/>
  <c r="I52" i="10"/>
  <c r="K51" i="10"/>
  <c r="N51" i="10"/>
  <c r="I51" i="10"/>
  <c r="K50" i="10"/>
  <c r="N50" i="10"/>
  <c r="I50" i="10"/>
  <c r="K49" i="10"/>
  <c r="N49" i="10"/>
  <c r="I49" i="10"/>
  <c r="K48" i="10"/>
  <c r="N48" i="10"/>
  <c r="I48" i="10"/>
  <c r="K47" i="10"/>
  <c r="N47" i="10"/>
  <c r="I47" i="10"/>
  <c r="K46" i="10"/>
  <c r="N46" i="10"/>
  <c r="I46" i="10"/>
  <c r="K45" i="10"/>
  <c r="N45" i="10"/>
  <c r="I45" i="10"/>
  <c r="K44" i="10"/>
  <c r="N44" i="10"/>
  <c r="I44" i="10"/>
  <c r="K43" i="10"/>
  <c r="N43" i="10"/>
  <c r="I43" i="10"/>
  <c r="K42" i="10"/>
  <c r="N42" i="10"/>
  <c r="I42" i="10"/>
  <c r="K41" i="10"/>
  <c r="N41" i="10"/>
  <c r="I41" i="10"/>
  <c r="K40" i="10"/>
  <c r="N40" i="10"/>
  <c r="I40" i="10"/>
  <c r="K39" i="10"/>
  <c r="N39" i="10"/>
  <c r="I39" i="10"/>
  <c r="K38" i="10"/>
  <c r="N38" i="10"/>
  <c r="I38" i="10"/>
  <c r="K37" i="10"/>
  <c r="N37" i="10"/>
  <c r="I37" i="10"/>
  <c r="K36" i="10"/>
  <c r="N36" i="10"/>
  <c r="I36" i="10"/>
  <c r="K35" i="10"/>
  <c r="N35" i="10"/>
  <c r="I35" i="10"/>
  <c r="K34" i="10"/>
  <c r="N34" i="10"/>
  <c r="I34" i="10"/>
  <c r="K33" i="10"/>
  <c r="N33" i="10"/>
  <c r="I33" i="10"/>
  <c r="K32" i="10"/>
  <c r="N32" i="10"/>
  <c r="I32" i="10"/>
  <c r="K31" i="10"/>
  <c r="N31" i="10"/>
  <c r="I31" i="10"/>
  <c r="K66" i="10"/>
  <c r="N66" i="10"/>
  <c r="I66" i="10"/>
  <c r="K65" i="10"/>
  <c r="N65" i="10"/>
  <c r="I65" i="10"/>
  <c r="K28" i="10"/>
  <c r="N28" i="10"/>
  <c r="I28" i="10"/>
  <c r="K27" i="10"/>
  <c r="N27" i="10"/>
  <c r="I27" i="10"/>
  <c r="K20" i="10"/>
  <c r="N20" i="10"/>
  <c r="I20" i="10"/>
  <c r="K19" i="10"/>
  <c r="N19" i="10"/>
  <c r="I19" i="10"/>
  <c r="K18" i="10"/>
  <c r="N18" i="10"/>
  <c r="I18" i="10"/>
  <c r="C27" i="11"/>
  <c r="C26" i="11"/>
  <c r="C25" i="11"/>
  <c r="C21" i="11"/>
  <c r="C20" i="11"/>
  <c r="C19" i="11"/>
  <c r="C18" i="11"/>
  <c r="C17" i="11"/>
  <c r="C13" i="11"/>
  <c r="C12" i="11"/>
  <c r="C38" i="11"/>
  <c r="K30" i="10"/>
  <c r="K70" i="10"/>
  <c r="N70" i="10"/>
  <c r="K69" i="10"/>
  <c r="N69" i="10"/>
  <c r="K68" i="10"/>
  <c r="K67" i="10"/>
  <c r="N67" i="10"/>
  <c r="K64" i="10"/>
  <c r="N64" i="10"/>
  <c r="K63" i="10"/>
  <c r="N63" i="10"/>
  <c r="K29" i="10"/>
  <c r="K26" i="10"/>
  <c r="N26" i="10"/>
  <c r="K25" i="10"/>
  <c r="N25" i="10"/>
  <c r="K24" i="10"/>
  <c r="N24" i="10"/>
  <c r="K23" i="10"/>
  <c r="K22" i="10"/>
  <c r="N22" i="10"/>
  <c r="K21" i="10"/>
  <c r="N21" i="10"/>
  <c r="N68" i="10"/>
  <c r="N30" i="10"/>
  <c r="N29" i="10"/>
  <c r="N23" i="10"/>
  <c r="I70" i="10"/>
  <c r="I69" i="10"/>
  <c r="I68" i="10"/>
  <c r="I67" i="10"/>
  <c r="I64" i="10"/>
  <c r="I63" i="10"/>
  <c r="I30" i="10"/>
  <c r="I29" i="10"/>
  <c r="I26" i="10"/>
  <c r="I25" i="10"/>
  <c r="I24" i="10"/>
  <c r="I23" i="10"/>
  <c r="I22" i="10"/>
  <c r="I21" i="10"/>
  <c r="C16" i="11"/>
  <c r="C24" i="11"/>
  <c r="C37" i="11"/>
  <c r="C36" i="11"/>
  <c r="C39" i="11"/>
  <c r="C33" i="11"/>
  <c r="C32" i="11"/>
  <c r="C35" i="11"/>
  <c r="C34" i="11"/>
  <c r="C29" i="11"/>
  <c r="C28" i="11"/>
  <c r="C31" i="11"/>
  <c r="C30" i="11"/>
  <c r="C23" i="11"/>
  <c r="C22" i="11"/>
  <c r="C15" i="11"/>
  <c r="C14" i="11"/>
  <c r="C10" i="11"/>
  <c r="C9" i="11"/>
  <c r="C8" i="11"/>
</calcChain>
</file>

<file path=xl/sharedStrings.xml><?xml version="1.0" encoding="utf-8"?>
<sst xmlns="http://schemas.openxmlformats.org/spreadsheetml/2006/main" count="334" uniqueCount="334">
  <si>
    <r>
      <rPr>
        <sz val="20"/>
        <color theme="0"/>
        <rFont val="Arial"/>
        <family val="2"/>
      </rPr>
      <t xml:space="preserve">OUTIL DE </t>
    </r>
    <r>
      <rPr>
        <b/>
        <sz val="20"/>
        <color theme="0"/>
        <rFont val="Arial"/>
        <family val="2"/>
      </rPr>
      <t>SUIVI DES OPPORTUNITÉS DU PEI</t>
    </r>
  </si>
  <si>
    <r>
      <rPr>
        <b/>
        <sz val="14"/>
        <color theme="0"/>
        <rFont val="Arial"/>
        <family val="2"/>
      </rPr>
      <t>RAISON D’ÊTRE DE L’OUTIL</t>
    </r>
  </si>
  <si>
    <r>
      <rPr>
        <b/>
        <sz val="14"/>
        <color theme="0"/>
        <rFont val="Arial"/>
        <family val="2"/>
      </rPr>
      <t>OBJECTIFS DE L’OUTIL</t>
    </r>
  </si>
  <si>
    <r>
      <rPr>
        <sz val="11"/>
        <rFont val="Calibri"/>
        <family val="2"/>
        <scheme val="minor"/>
      </rPr>
      <t>L’objectif de cet outil est de suivre et de signaler les économies de ressources et les impacts des opportunités de PEI identifiées et mises en œuvre dans les parcs industriels avec le soutien de projets de développement (inter)nationaux.</t>
    </r>
  </si>
  <si>
    <r>
      <rPr>
        <b/>
        <sz val="14"/>
        <color theme="0"/>
        <rFont val="Arial"/>
        <family val="2"/>
      </rPr>
      <t>ÉTAPES ET INSTRUCTIONS</t>
    </r>
  </si>
  <si>
    <r>
      <rPr>
        <sz val="11"/>
        <rFont val="Calibri"/>
        <family val="2"/>
        <scheme val="minor"/>
      </rPr>
      <t>L’outil est conçu pour être utilisé par les agences internationales de développement (par exemple, par les membres du personnel de l’ONUDI) et les prestataires de services (par exemple, les centres nationaux pour une production plus propre) qui travaillent sur des projets de PEI Il est envisagé que le fichier principal de l’outil soit géré par un coordinateur de projet désigné (par exemple au siège de l’ONUDI). 
L’outil peut être utilisé immédiatement après l’achèvement des évaluations d’opportunités de PEI pour un parc industriel afin d’informer sur les résultats attendus / préliminaires. L’outil peut également être utilisé plusieurs mois après les évaluations, pour rendre compte de la mise en œuvre et des résultats réels.</t>
    </r>
  </si>
  <si>
    <r>
      <rPr>
        <b/>
        <sz val="14"/>
        <color rgb="FFD32D20"/>
        <rFont val="Calibri"/>
        <family val="2"/>
        <scheme val="minor"/>
      </rPr>
      <t>ÉTAPES DANS L’OUTIL</t>
    </r>
  </si>
  <si>
    <r>
      <rPr>
        <b/>
        <sz val="14"/>
        <color theme="1" tint="0.34998626667073579"/>
        <rFont val="Calibri"/>
        <family val="2"/>
        <scheme val="minor"/>
      </rPr>
      <t>INSTRUCTIONS DÉTAILLÉES</t>
    </r>
  </si>
  <si>
    <r>
      <rPr>
        <b/>
        <sz val="14"/>
        <color theme="1" tint="0.499984740745262"/>
        <rFont val="Calibri"/>
        <family val="2"/>
        <scheme val="minor"/>
      </rPr>
      <t>DURÉE ESTIMÉE DE RÉALISATION DE L’OUTIL</t>
    </r>
  </si>
  <si>
    <r>
      <rPr>
        <b/>
        <sz val="14"/>
        <color theme="0"/>
        <rFont val="Calibri"/>
        <family val="2"/>
        <scheme val="minor"/>
      </rPr>
      <t>ÉTAPE 1</t>
    </r>
  </si>
  <si>
    <r>
      <rPr>
        <sz val="11"/>
        <rFont val="Calibri"/>
        <family val="2"/>
        <scheme val="minor"/>
      </rPr>
      <t xml:space="preserve">La fiche de suivi est utilisée pour compléter les économies et les impacts des opportunités de PEI identifiées et mises en œuvre.
</t>
    </r>
    <r>
      <rPr>
        <sz val="5"/>
        <rFont val="Calibri"/>
        <family val="2"/>
        <scheme val="minor"/>
      </rPr>
      <t xml:space="preserve">
</t>
    </r>
    <r>
      <rPr>
        <sz val="11"/>
        <rFont val="Calibri"/>
        <family val="2"/>
        <scheme val="minor"/>
      </rPr>
      <t xml:space="preserve">Veuillez ne déclarer qu’un seul parc industriel avec ce fichier Excel. Si le projet couvre plusieurs parcs industriels, veuillez créer un fichier séparé pour chaque parc industriel.
</t>
    </r>
    <r>
      <rPr>
        <sz val="5"/>
        <color rgb="FFFF0000"/>
        <rFont val="Calibri"/>
        <family val="2"/>
        <scheme val="minor"/>
      </rPr>
      <t xml:space="preserve">
</t>
    </r>
    <r>
      <rPr>
        <sz val="11"/>
        <rFont val="Calibri"/>
        <family val="2"/>
        <scheme val="minor"/>
      </rPr>
      <t xml:space="preserve">Le suivi porte sur des informations de base concernant les opportunités de PEI, les économies d’électricité, les économies de carburant, les économies d’eau, la qualité des effluents, les économies de matériaux, de produits chimiques et de déchets, les économies financières et les avantages sociaux. 
</t>
    </r>
    <r>
      <rPr>
        <sz val="5"/>
        <rFont val="Calibri"/>
        <family val="2"/>
        <scheme val="minor"/>
      </rPr>
      <t xml:space="preserve">
</t>
    </r>
    <r>
      <rPr>
        <sz val="11"/>
        <rFont val="Calibri"/>
        <family val="2"/>
        <scheme val="minor"/>
      </rPr>
      <t xml:space="preserve">Des exemples illustrant la manière de remplir les colonnes sont fournis dans la feuille de travail.
</t>
    </r>
    <r>
      <rPr>
        <sz val="5"/>
        <rFont val="Calibri"/>
        <family val="2"/>
        <scheme val="minor"/>
      </rPr>
      <t xml:space="preserve">
</t>
    </r>
    <r>
      <rPr>
        <b/>
        <sz val="11"/>
        <rFont val="Calibri"/>
        <family val="2"/>
        <scheme val="minor"/>
      </rPr>
      <t>Intensité de CO</t>
    </r>
    <r>
      <rPr>
        <b/>
        <vertAlign val="subscript"/>
        <sz val="11"/>
        <rFont val="Calibri"/>
        <family val="2"/>
        <scheme val="minor"/>
      </rPr>
      <t>2</t>
    </r>
    <r>
      <rPr>
        <b/>
        <sz val="11"/>
        <rFont val="Calibri"/>
        <family val="2"/>
        <scheme val="minor"/>
      </rPr>
      <t xml:space="preserve"> des combustibles</t>
    </r>
    <r>
      <rPr>
        <sz val="11"/>
        <rFont val="Calibri"/>
        <family val="2"/>
        <scheme val="minor"/>
      </rPr>
      <t> </t>
    </r>
    <r>
      <rPr>
        <b/>
        <sz val="11"/>
        <rFont val="Calibri"/>
        <family val="2"/>
        <scheme val="minor"/>
      </rPr>
      <t>:</t>
    </r>
    <r>
      <rPr>
        <sz val="11"/>
        <rFont val="Calibri"/>
        <family val="2"/>
        <scheme val="minor"/>
      </rPr>
      <t xml:space="preserve">
• La plupart des chiffres ont été moyennés à partir du rapport spécial du Groupe d’experts intergouvernemental sur l’évolution du climat.
• Pour les biocarburants, il est possible de sélectionner la biomasse issue de la déforestation et la "biomasse renouvelable" (par exemple, le bois reboisé). Si vous estimez que votre chiffre se situe entre ces deux extrêmes, veuillez sélectionner « Autre » et donner plus de détails dans la dernière colonne « Commentaires ».
• Signaler également les options qui permettent de réduire la consommation de biomasse renouvelable (c’est-à-dire sans économies de </t>
    </r>
    <r>
      <rPr>
        <b/>
        <sz val="11"/>
        <rFont val="Calibri"/>
        <family val="2"/>
        <scheme val="minor"/>
      </rPr>
      <t>CO</t>
    </r>
    <r>
      <rPr>
        <b/>
        <vertAlign val="subscript"/>
        <sz val="11"/>
        <rFont val="Calibri"/>
        <family val="2"/>
        <scheme val="minor"/>
      </rPr>
      <t>2</t>
    </r>
    <r>
      <rPr>
        <vertAlign val="subscript"/>
        <sz val="11"/>
        <rFont val="Calibri"/>
        <family val="2"/>
        <scheme val="minor"/>
      </rPr>
      <t>)</t>
    </r>
    <r>
      <rPr>
        <sz val="11"/>
        <rFont val="Calibri"/>
        <family val="2"/>
        <scheme val="minor"/>
      </rPr>
      <t>.
• Si une option permet de remplacer les combustibles fossiles par de la biomasse renouvelable, vous pouvez supposer que le combustible fossile est économisé et sélectionner le combustible correspondant dans la liste de sélection. Si nécessaire, donnez des détails dans la dernière colonne.
• Par souci de simplicité, la valeur indiquée pour les charbons est une moyenne de l’intensité de CO</t>
    </r>
    <r>
      <rPr>
        <vertAlign val="subscript"/>
        <sz val="11"/>
        <rFont val="Calibri"/>
        <family val="2"/>
        <scheme val="minor"/>
      </rPr>
      <t>2</t>
    </r>
    <r>
      <rPr>
        <sz val="11"/>
        <rFont val="Calibri"/>
        <family val="2"/>
        <scheme val="minor"/>
      </rPr>
      <t xml:space="preserve"> des charbons les plus couramment utilisés dans l’industrie (c’est-à-dire l’anthracite, le charbon sub-bitumineux et le charbon bitumineux).</t>
    </r>
  </si>
  <si>
    <r>
      <rPr>
        <i/>
        <sz val="11"/>
        <rFont val="Calibri"/>
        <family val="2"/>
        <scheme val="minor"/>
      </rPr>
      <t>L’investissement en temps dépend du niveau de détail souhaité</t>
    </r>
    <r>
      <rPr>
        <i/>
        <vertAlign val="superscript"/>
        <sz val="11"/>
        <rFont val="Calibri"/>
        <family val="2"/>
        <scheme val="minor"/>
      </rPr>
      <t>1</t>
    </r>
  </si>
  <si>
    <r>
      <rPr>
        <b/>
        <sz val="11"/>
        <rFont val="Calibri"/>
        <family val="2"/>
        <scheme val="minor"/>
      </rPr>
      <t xml:space="preserve">Analyse simple de base </t>
    </r>
    <r>
      <rPr>
        <sz val="11"/>
        <rFont val="Calibri"/>
        <family val="2"/>
        <scheme val="minor"/>
      </rPr>
      <t xml:space="preserve">
</t>
    </r>
    <r>
      <rPr>
        <b/>
        <sz val="11"/>
        <rFont val="Calibri"/>
        <family val="2"/>
        <scheme val="minor"/>
      </rPr>
      <t xml:space="preserve"> </t>
    </r>
  </si>
  <si>
    <r>
      <rPr>
        <b/>
        <sz val="11"/>
        <rFont val="Calibri"/>
        <family val="2"/>
        <scheme val="minor"/>
      </rPr>
      <t xml:space="preserve">Analyse détaillée </t>
    </r>
    <r>
      <rPr>
        <sz val="11"/>
        <rFont val="Calibri"/>
        <family val="2"/>
        <scheme val="minor"/>
      </rPr>
      <t xml:space="preserve">
</t>
    </r>
    <r>
      <rPr>
        <b/>
        <sz val="11"/>
        <rFont val="Calibri"/>
        <family val="2"/>
        <scheme val="minor"/>
      </rPr>
      <t xml:space="preserve"> </t>
    </r>
  </si>
  <si>
    <r>
      <rPr>
        <sz val="11"/>
        <rFont val="Calibri"/>
        <family val="2"/>
        <scheme val="minor"/>
      </rPr>
      <t>Gestionnaire/coordinateur d’une agence de développement</t>
    </r>
  </si>
  <si>
    <r>
      <rPr>
        <sz val="11"/>
        <rFont val="Calibri"/>
        <family val="2"/>
        <scheme val="minor"/>
      </rPr>
      <t>0,5 à 1 jour-personne</t>
    </r>
  </si>
  <si>
    <r>
      <rPr>
        <sz val="11"/>
        <rFont val="Calibri"/>
        <family val="2"/>
        <scheme val="minor"/>
      </rPr>
      <t>1 à 2 jours-personnes</t>
    </r>
  </si>
  <si>
    <r>
      <rPr>
        <sz val="11"/>
        <rFont val="Calibri"/>
        <family val="2"/>
        <scheme val="minor"/>
      </rPr>
      <t>Expert / consultant PEI</t>
    </r>
  </si>
  <si>
    <r>
      <rPr>
        <sz val="11"/>
        <rFont val="Calibri"/>
        <family val="2"/>
        <scheme val="minor"/>
      </rPr>
      <t>1 à 2 jours-personnes</t>
    </r>
  </si>
  <si>
    <r>
      <rPr>
        <sz val="11"/>
        <rFont val="Calibri"/>
        <family val="2"/>
        <scheme val="minor"/>
      </rPr>
      <t>2 à 4 jours-personnes</t>
    </r>
  </si>
  <si>
    <r>
      <rPr>
        <sz val="11"/>
        <rFont val="Calibri"/>
        <family val="2"/>
        <scheme val="minor"/>
      </rPr>
      <t>Lieu où l’étape 
peut être réalisée</t>
    </r>
  </si>
  <si>
    <r>
      <rPr>
        <vertAlign val="superscript"/>
        <sz val="10"/>
        <color theme="1"/>
        <rFont val="Calibri"/>
        <family val="2"/>
        <scheme val="minor"/>
      </rPr>
      <t>1</t>
    </r>
    <r>
      <rPr>
        <sz val="10"/>
        <color theme="1"/>
        <rFont val="Calibri"/>
        <family val="2"/>
        <scheme val="minor"/>
      </rPr>
      <t xml:space="preserve"> L’investissement en temps est calculé pour l’établissement de rapports et le suivi d’environ 4 parcs industriels</t>
    </r>
  </si>
  <si>
    <r>
      <rPr>
        <b/>
        <sz val="14"/>
        <color theme="0"/>
        <rFont val="Calibri"/>
        <family val="2"/>
        <scheme val="minor"/>
      </rPr>
      <t>RÉSULTATS</t>
    </r>
  </si>
  <si>
    <r>
      <rPr>
        <sz val="11"/>
        <rFont val="Calibri"/>
        <family val="2"/>
        <scheme val="minor"/>
      </rPr>
      <t>Cette feuille de calcul résume les impacts des opportunités PEI. La feuille de travail est automatiquement calculée sur la base de la feuille de travail de suivi (étape 1). 
Il n’est pas nécessaire de remplir cette feuille de travail. 
Cette feuille de calcul est optimisée pour l’impression ou l’insertion dans des rapports de projet.</t>
    </r>
  </si>
  <si>
    <r>
      <rPr>
        <b/>
        <sz val="14"/>
        <color theme="0"/>
        <rFont val="Arial"/>
        <family val="2"/>
      </rPr>
      <t>EXEMPLE D’APPLICATION PRATIQUE</t>
    </r>
  </si>
  <si>
    <r>
      <rPr>
        <b/>
        <sz val="12"/>
        <color rgb="FFD32D20"/>
        <rFont val="Calibri"/>
        <family val="2"/>
        <scheme val="minor"/>
      </rPr>
      <t>Suivi des résultats du développement des synergies industrielles en Afrique du Sud et en Colombie</t>
    </r>
  </si>
  <si>
    <r>
      <rPr>
        <b/>
        <sz val="12"/>
        <color rgb="FFD32D20"/>
        <rFont val="Calibri"/>
        <family val="2"/>
        <scheme val="minor"/>
      </rPr>
      <t>Leçons tirées de l’application de l’outil</t>
    </r>
  </si>
  <si>
    <t xml:space="preserve"> </t>
  </si>
  <si>
    <r>
      <rPr>
        <b/>
        <sz val="14"/>
        <color theme="0"/>
        <rFont val="Arial"/>
        <family val="2"/>
      </rPr>
      <t>AUTRES LECTURES</t>
    </r>
  </si>
  <si>
    <r>
      <rPr>
        <b/>
        <sz val="12"/>
        <color rgb="FFD32D20"/>
        <rFont val="Calibri"/>
        <family val="2"/>
        <scheme val="minor"/>
      </rPr>
      <t>Où trouver plus d’informations sur les outils PEI de l’ONUDI</t>
    </r>
    <r>
      <rPr>
        <sz val="12"/>
        <color rgb="FFD32D20"/>
        <rFont val="Calibri"/>
        <family val="2"/>
        <scheme val="minor"/>
      </rPr>
      <t> </t>
    </r>
    <r>
      <rPr>
        <b/>
        <sz val="12"/>
        <color rgb="FFD32D20"/>
        <rFont val="Calibri"/>
        <family val="2"/>
        <scheme val="minor"/>
      </rPr>
      <t>?</t>
    </r>
  </si>
  <si>
    <r>
      <rPr>
        <b/>
        <sz val="12"/>
        <color rgb="FFD32D20"/>
        <rFont val="Calibri"/>
        <family val="2"/>
        <scheme val="minor"/>
      </rPr>
      <t>Qu’entend-on par parcs éco-industriels</t>
    </r>
    <r>
      <rPr>
        <sz val="12"/>
        <color rgb="FFD32D20"/>
        <rFont val="Calibri"/>
        <family val="2"/>
        <scheme val="minor"/>
      </rPr>
      <t> </t>
    </r>
    <r>
      <rPr>
        <b/>
        <sz val="12"/>
        <color rgb="FFD32D20"/>
        <rFont val="Calibri"/>
        <family val="2"/>
        <scheme val="minor"/>
      </rPr>
      <t>?</t>
    </r>
  </si>
  <si>
    <r>
      <rPr>
        <b/>
        <sz val="12"/>
        <color rgb="FFD32D20"/>
        <rFont val="Calibri"/>
        <family val="2"/>
        <scheme val="minor"/>
      </rPr>
      <t>Comment rendre le cadre de PEI opérationnel</t>
    </r>
    <r>
      <rPr>
        <sz val="12"/>
        <color rgb="FFD32D20"/>
        <rFont val="Calibri"/>
        <family val="2"/>
        <scheme val="minor"/>
      </rPr>
      <t> </t>
    </r>
    <r>
      <rPr>
        <b/>
        <sz val="12"/>
        <color rgb="FFD32D20"/>
        <rFont val="Calibri"/>
        <family val="2"/>
        <scheme val="minor"/>
      </rPr>
      <t>?</t>
    </r>
  </si>
  <si>
    <r>
      <rPr>
        <b/>
        <sz val="12"/>
        <color rgb="FFD32D20"/>
        <rFont val="Calibri"/>
        <family val="2"/>
        <scheme val="minor"/>
      </rPr>
      <t>Comment mettre en place des parcs éco-industriels</t>
    </r>
    <r>
      <rPr>
        <sz val="12"/>
        <color rgb="FFD32D20"/>
        <rFont val="Calibri"/>
        <family val="2"/>
        <scheme val="minor"/>
      </rPr>
      <t> </t>
    </r>
    <r>
      <rPr>
        <b/>
        <sz val="12"/>
        <color rgb="FFD32D20"/>
        <rFont val="Calibri"/>
        <family val="2"/>
        <scheme val="minor"/>
      </rPr>
      <t>?</t>
    </r>
  </si>
  <si>
    <t>Manuel pour la boîte à outils de l’ONUDI sur les parcs éco-industriels</t>
  </si>
  <si>
    <t>Un cadre international pour les parcs éco-industriels</t>
  </si>
  <si>
    <t xml:space="preserve">Manuel du praticien pour les parcs éco-industriels </t>
  </si>
  <si>
    <t>Manuel de mise en œuvre et boîte à outils pour les PEI</t>
  </si>
  <si>
    <t>(ONUDI, 2019)</t>
  </si>
  <si>
    <t>(ONUDI, Groupe de la Banque mondiale, GIZ, 2017)</t>
  </si>
  <si>
    <t>(ONUDI, Groupe de la Banque mondiale, GIZ et MOTIE 2018)</t>
  </si>
  <si>
    <t>(UNIDO, 2017)</t>
  </si>
  <si>
    <r>
      <rPr>
        <b/>
        <sz val="14"/>
        <color theme="0"/>
        <rFont val="Arial"/>
        <family val="2"/>
      </rPr>
      <t>LISTE DES ACRONYMES</t>
    </r>
  </si>
  <si>
    <r>
      <rPr>
        <sz val="11"/>
        <rFont val="Calibri"/>
        <family val="2"/>
        <scheme val="minor"/>
      </rPr>
      <t>CAPEX</t>
    </r>
  </si>
  <si>
    <r>
      <rPr>
        <sz val="11"/>
        <rFont val="Calibri"/>
        <family val="2"/>
        <scheme val="minor"/>
      </rPr>
      <t>Dépenses en capital</t>
    </r>
  </si>
  <si>
    <r>
      <rPr>
        <sz val="11"/>
        <rFont val="Calibri"/>
        <family val="2"/>
        <scheme val="minor"/>
      </rPr>
      <t>CO</t>
    </r>
    <r>
      <rPr>
        <vertAlign val="subscript"/>
        <sz val="11"/>
        <rFont val="Calibri"/>
        <family val="2"/>
        <scheme val="minor"/>
      </rPr>
      <t>2</t>
    </r>
  </si>
  <si>
    <r>
      <rPr>
        <sz val="11"/>
        <rFont val="Calibri"/>
        <family val="2"/>
        <scheme val="minor"/>
      </rPr>
      <t>Dioxyde de carbone</t>
    </r>
  </si>
  <si>
    <r>
      <rPr>
        <sz val="11"/>
        <rFont val="Calibri"/>
        <family val="2"/>
        <scheme val="minor"/>
      </rPr>
      <t>CO</t>
    </r>
    <r>
      <rPr>
        <vertAlign val="subscript"/>
        <sz val="11"/>
        <rFont val="Calibri"/>
        <family val="2"/>
        <scheme val="minor"/>
      </rPr>
      <t>2</t>
    </r>
    <r>
      <rPr>
        <sz val="11"/>
        <rFont val="Calibri"/>
        <family val="2"/>
        <scheme val="minor"/>
      </rPr>
      <t>-eq</t>
    </r>
  </si>
  <si>
    <r>
      <rPr>
        <sz val="11"/>
        <rFont val="Calibri"/>
        <family val="2"/>
        <scheme val="minor"/>
      </rPr>
      <t>Équivalent en dioxyde de carbone</t>
    </r>
  </si>
  <si>
    <r>
      <rPr>
        <sz val="11"/>
        <rFont val="Calibri"/>
        <family val="2"/>
        <scheme val="minor"/>
      </rPr>
      <t>PEI</t>
    </r>
  </si>
  <si>
    <r>
      <rPr>
        <sz val="11"/>
        <rFont val="Calibri"/>
        <family val="2"/>
        <scheme val="minor"/>
      </rPr>
      <t>Parc éco-industriel</t>
    </r>
  </si>
  <si>
    <r>
      <rPr>
        <sz val="11"/>
        <rFont val="Calibri"/>
        <family val="2"/>
        <scheme val="minor"/>
      </rPr>
      <t>GES</t>
    </r>
  </si>
  <si>
    <r>
      <rPr>
        <sz val="11"/>
        <rFont val="Calibri"/>
        <family val="2"/>
        <scheme val="minor"/>
      </rPr>
      <t>Gaz à effet de serre</t>
    </r>
  </si>
  <si>
    <r>
      <rPr>
        <sz val="11"/>
        <rFont val="Calibri"/>
        <family val="2"/>
        <scheme val="minor"/>
      </rPr>
      <t>m</t>
    </r>
    <r>
      <rPr>
        <vertAlign val="superscript"/>
        <sz val="11"/>
        <rFont val="Calibri"/>
        <family val="2"/>
        <scheme val="minor"/>
      </rPr>
      <t>3</t>
    </r>
  </si>
  <si>
    <r>
      <rPr>
        <sz val="11"/>
        <rFont val="Calibri"/>
        <family val="2"/>
        <scheme val="minor"/>
      </rPr>
      <t>Mètres cubes</t>
    </r>
  </si>
  <si>
    <r>
      <rPr>
        <sz val="11"/>
        <rFont val="Calibri"/>
        <family val="2"/>
        <scheme val="minor"/>
      </rPr>
      <t>MWh</t>
    </r>
  </si>
  <si>
    <r>
      <rPr>
        <sz val="11"/>
        <rFont val="Calibri"/>
        <family val="2"/>
        <scheme val="minor"/>
      </rPr>
      <t>Mégawattheure</t>
    </r>
  </si>
  <si>
    <r>
      <rPr>
        <sz val="11"/>
        <rFont val="Calibri"/>
        <family val="2"/>
        <scheme val="minor"/>
      </rPr>
      <t>NOx</t>
    </r>
  </si>
  <si>
    <r>
      <rPr>
        <sz val="11"/>
        <rFont val="Calibri"/>
        <family val="2"/>
        <scheme val="minor"/>
      </rPr>
      <t>Oxydes d’azote</t>
    </r>
  </si>
  <si>
    <r>
      <rPr>
        <sz val="11"/>
        <rFont val="Calibri"/>
        <family val="2"/>
        <scheme val="minor"/>
      </rPr>
      <t>OHS</t>
    </r>
  </si>
  <si>
    <r>
      <rPr>
        <sz val="11"/>
        <rFont val="Calibri"/>
        <family val="2"/>
        <scheme val="minor"/>
      </rPr>
      <t>Santé et sécurité au travail</t>
    </r>
  </si>
  <si>
    <r>
      <rPr>
        <sz val="11"/>
        <rFont val="Calibri"/>
        <family val="2"/>
        <scheme val="minor"/>
      </rPr>
      <t>OPEX</t>
    </r>
  </si>
  <si>
    <r>
      <rPr>
        <sz val="11"/>
        <rFont val="Calibri"/>
        <family val="2"/>
        <scheme val="minor"/>
      </rPr>
      <t>Dépenses opérationnelles</t>
    </r>
  </si>
  <si>
    <r>
      <rPr>
        <sz val="11"/>
        <rFont val="Calibri"/>
        <family val="2"/>
        <scheme val="minor"/>
      </rPr>
      <t>RECP</t>
    </r>
  </si>
  <si>
    <r>
      <rPr>
        <sz val="11"/>
        <rFont val="Calibri"/>
        <family val="2"/>
        <scheme val="minor"/>
      </rPr>
      <t>Une production plus efficace et plus propre</t>
    </r>
  </si>
  <si>
    <r>
      <rPr>
        <sz val="11"/>
        <rFont val="Calibri"/>
        <family val="2"/>
        <scheme val="minor"/>
      </rPr>
      <t>t</t>
    </r>
  </si>
  <si>
    <r>
      <rPr>
        <sz val="11"/>
        <rFont val="Calibri"/>
        <family val="2"/>
        <scheme val="minor"/>
      </rPr>
      <t>tonnes (métriques)</t>
    </r>
  </si>
  <si>
    <r>
      <rPr>
        <sz val="11"/>
        <rFont val="Calibri"/>
        <family val="2"/>
        <scheme val="minor"/>
      </rPr>
      <t>ONUDI</t>
    </r>
  </si>
  <si>
    <r>
      <rPr>
        <sz val="11"/>
        <rFont val="Calibri"/>
        <family val="2"/>
        <scheme val="minor"/>
      </rPr>
      <t>Organisation des Nations unies pour le développement industriel</t>
    </r>
  </si>
  <si>
    <r>
      <rPr>
        <sz val="11"/>
        <rFont val="Calibri"/>
        <family val="2"/>
        <scheme val="minor"/>
      </rPr>
      <t>an</t>
    </r>
  </si>
  <si>
    <r>
      <rPr>
        <sz val="11"/>
        <rFont val="Calibri"/>
        <family val="2"/>
        <scheme val="minor"/>
      </rPr>
      <t>année</t>
    </r>
  </si>
  <si>
    <r>
      <rPr>
        <b/>
        <sz val="14"/>
        <color theme="0"/>
        <rFont val="Arial"/>
        <family val="2"/>
      </rPr>
      <t>QUESTIONS OU COMMENTAIRES</t>
    </r>
  </si>
  <si>
    <t>Pour toute question, commentaire ou demande d’information, veuillez envoyer un courriel :</t>
  </si>
  <si>
    <r>
      <rPr>
        <b/>
        <sz val="14"/>
        <color rgb="FFD32D20"/>
        <rFont val="Calibri"/>
        <family val="2"/>
        <scheme val="minor"/>
      </rPr>
      <t>Version de l’outil</t>
    </r>
    <r>
      <rPr>
        <sz val="14"/>
        <color rgb="FFD32D20"/>
        <rFont val="Calibri"/>
        <family val="2"/>
        <scheme val="minor"/>
      </rPr>
      <t> </t>
    </r>
    <r>
      <rPr>
        <b/>
        <sz val="14"/>
        <color rgb="FFD32D20"/>
        <rFont val="Calibri"/>
        <family val="2"/>
        <scheme val="minor"/>
      </rPr>
      <t>:</t>
    </r>
    <r>
      <rPr>
        <b/>
        <sz val="11"/>
        <color rgb="FFFFC000"/>
        <rFont val="Calibri"/>
        <family val="2"/>
        <scheme val="minor"/>
      </rPr>
      <t xml:space="preserve"> </t>
    </r>
    <r>
      <rPr>
        <sz val="11"/>
        <rFont val="Calibri"/>
        <family val="2"/>
        <scheme val="minor"/>
      </rPr>
      <t>V2, avril 2019</t>
    </r>
  </si>
  <si>
    <r>
      <rPr>
        <b/>
        <sz val="14"/>
        <color rgb="FFD32D20"/>
        <rFont val="Calibri"/>
        <family val="2"/>
        <scheme val="minor"/>
      </rPr>
      <t>Avis de non-responsabilité</t>
    </r>
    <r>
      <rPr>
        <sz val="14"/>
        <color rgb="FFD32D20"/>
        <rFont val="Calibri"/>
        <family val="2"/>
        <scheme val="minor"/>
      </rPr>
      <t> </t>
    </r>
    <r>
      <rPr>
        <b/>
        <sz val="14"/>
        <color rgb="FFD32D20"/>
        <rFont val="Calibri"/>
        <family val="2"/>
        <scheme val="minor"/>
      </rPr>
      <t>:</t>
    </r>
    <r>
      <rPr>
        <b/>
        <sz val="14"/>
        <color rgb="FFFFC000"/>
        <rFont val="Calibri"/>
        <family val="2"/>
        <scheme val="minor"/>
      </rPr>
      <t xml:space="preserve"> </t>
    </r>
    <r>
      <rPr>
        <sz val="11"/>
        <color theme="1"/>
        <rFont val="Calibri"/>
        <family val="2"/>
        <scheme val="minor"/>
      </rPr>
      <t>L’ONUDI ne peut être tenue responsable de l’application de cet outil et de ses résultats. La responsabilité de l’application de l’outil incombe exclusivement à l’utilisateur de l’outil.</t>
    </r>
  </si>
  <si>
    <r>
      <rPr>
        <b/>
        <sz val="11"/>
        <color theme="0"/>
        <rFont val="Calibri"/>
        <family val="2"/>
        <scheme val="minor"/>
      </rPr>
      <t>OUTIL DE SUIVI DES OPPORTUNITÉS DE L’ONUDI PEI (V2)</t>
    </r>
  </si>
  <si>
    <r>
      <rPr>
        <b/>
        <sz val="24"/>
        <color theme="0"/>
        <rFont val="Arial"/>
        <family val="2"/>
      </rPr>
      <t>SUIVI DES OPPORTUNITÉS de PEI</t>
    </r>
  </si>
  <si>
    <r>
      <rPr>
        <b/>
        <sz val="10"/>
        <color theme="1"/>
        <rFont val="Calibri"/>
        <family val="2"/>
        <scheme val="minor"/>
      </rPr>
      <t>Date de la dernière mise à jour (MM/AAAA)</t>
    </r>
    <r>
      <rPr>
        <sz val="10"/>
        <color theme="1"/>
        <rFont val="Calibri"/>
        <family val="2"/>
        <scheme val="minor"/>
      </rPr>
      <t> </t>
    </r>
    <r>
      <rPr>
        <b/>
        <sz val="10"/>
        <color theme="1"/>
        <rFont val="Calibri"/>
        <family val="2"/>
        <scheme val="minor"/>
      </rPr>
      <t>:</t>
    </r>
  </si>
  <si>
    <r>
      <rPr>
        <b/>
        <sz val="10"/>
        <color theme="1"/>
        <rFont val="Calibri"/>
        <family val="2"/>
        <scheme val="minor"/>
      </rPr>
      <t>Nom de la personne qui fait le rapport</t>
    </r>
    <r>
      <rPr>
        <sz val="10"/>
        <color theme="1"/>
        <rFont val="Calibri"/>
        <family val="2"/>
        <scheme val="minor"/>
      </rPr>
      <t> </t>
    </r>
    <r>
      <rPr>
        <b/>
        <sz val="10"/>
        <color theme="1"/>
        <rFont val="Calibri"/>
        <family val="2"/>
        <scheme val="minor"/>
      </rPr>
      <t>:</t>
    </r>
  </si>
  <si>
    <r>
      <rPr>
        <sz val="10"/>
        <color theme="1"/>
        <rFont val="Calibri"/>
        <family val="2"/>
        <scheme val="minor"/>
      </rPr>
      <t>Si nécessaire, utiliser le facteur de conversion suivant (pouvoir calorifique supérieur) :</t>
    </r>
  </si>
  <si>
    <r>
      <rPr>
        <b/>
        <sz val="10"/>
        <color theme="1"/>
        <rFont val="Calibri"/>
        <family val="2"/>
        <scheme val="minor"/>
      </rPr>
      <t>Nom du parc industriel</t>
    </r>
    <r>
      <rPr>
        <sz val="10"/>
        <color theme="1"/>
        <rFont val="Calibri"/>
        <family val="2"/>
        <scheme val="minor"/>
      </rPr>
      <t> </t>
    </r>
    <r>
      <rPr>
        <b/>
        <sz val="10"/>
        <color theme="1"/>
        <rFont val="Calibri"/>
        <family val="2"/>
        <scheme val="minor"/>
      </rPr>
      <t>:</t>
    </r>
  </si>
  <si>
    <r>
      <rPr>
        <b/>
        <sz val="10"/>
        <color theme="1"/>
        <rFont val="Calibri"/>
        <family val="2"/>
        <scheme val="minor"/>
      </rPr>
      <t>Adresse électronique</t>
    </r>
    <r>
      <rPr>
        <sz val="10"/>
        <color theme="1"/>
        <rFont val="Calibri"/>
        <family val="2"/>
        <scheme val="minor"/>
      </rPr>
      <t> </t>
    </r>
    <r>
      <rPr>
        <b/>
        <sz val="10"/>
        <color theme="1"/>
        <rFont val="Calibri"/>
        <family val="2"/>
        <scheme val="minor"/>
      </rPr>
      <t>:</t>
    </r>
  </si>
  <si>
    <r>
      <rPr>
        <sz val="8"/>
        <color theme="1"/>
        <rFont val="Calibri"/>
        <family val="2"/>
        <scheme val="minor"/>
      </rPr>
      <t>1 tonne de charbon = 8,6 MWh = 31 GJ,
1 tonne de diesel = 12,5 MWh = 45 GJ
1 tonne de kérosène = 12,8 MWh = 46 GJ
1 tonne de fioul = 11,8 MWh = 42,5 GJ</t>
    </r>
  </si>
  <si>
    <r>
      <rPr>
        <sz val="8"/>
        <color theme="1"/>
        <rFont val="Calibri"/>
        <family val="2"/>
        <scheme val="minor"/>
      </rPr>
      <t>1 tonne de GPL = 12,8 MWh = 46 GJ
1 tonne de bois (sec) = 4,4 MWh = 16 GJ
1 tonne de gaz naturel = 15,3 MWh = 55,08 GJ (1 Nm3 = 0,043 GJ)</t>
    </r>
  </si>
  <si>
    <r>
      <rPr>
        <sz val="10"/>
        <rFont val="Calibri"/>
        <family val="2"/>
        <scheme val="minor"/>
      </rPr>
      <t>Ne figure pas dans le tableau de synthèse des résultats car il s’agit de données qualitatives</t>
    </r>
  </si>
  <si>
    <r>
      <rPr>
        <b/>
        <sz val="16"/>
        <color theme="0"/>
        <rFont val="Calibri"/>
        <family val="2"/>
        <scheme val="minor"/>
      </rPr>
      <t>INFORMATIONS DE BASE</t>
    </r>
  </si>
  <si>
    <r>
      <rPr>
        <b/>
        <sz val="16"/>
        <rFont val="Calibri"/>
        <family val="2"/>
        <scheme val="minor"/>
      </rPr>
      <t>ÉCONOMIES D’ÉLECTRICITÉ</t>
    </r>
  </si>
  <si>
    <r>
      <rPr>
        <b/>
        <sz val="16"/>
        <color theme="0"/>
        <rFont val="Calibri"/>
        <family val="2"/>
        <scheme val="minor"/>
      </rPr>
      <t>ÉCONOMIES DE COMBUSTIBLES FOSSILES</t>
    </r>
  </si>
  <si>
    <r>
      <rPr>
        <b/>
        <sz val="16"/>
        <color theme="0"/>
        <rFont val="Calibri"/>
        <family val="2"/>
        <scheme val="minor"/>
      </rPr>
      <t>ÉCONOMIES D’EAU</t>
    </r>
  </si>
  <si>
    <r>
      <rPr>
        <b/>
        <sz val="16"/>
        <color theme="0"/>
        <rFont val="Calibri"/>
        <family val="2"/>
        <scheme val="minor"/>
      </rPr>
      <t>QUALITÉ DES EFFLUENTS</t>
    </r>
  </si>
  <si>
    <r>
      <rPr>
        <b/>
        <sz val="16"/>
        <color theme="0"/>
        <rFont val="Calibri"/>
        <family val="2"/>
        <scheme val="minor"/>
      </rPr>
      <t>MATÉRIAUX, PRODUITS CHIMIQUES ET DÉCHETS</t>
    </r>
  </si>
  <si>
    <r>
      <rPr>
        <b/>
        <sz val="16"/>
        <color theme="0"/>
        <rFont val="Calibri"/>
        <family val="2"/>
        <scheme val="minor"/>
      </rPr>
      <t>ÉCONOMIES FINANCIÈRES</t>
    </r>
  </si>
  <si>
    <r>
      <rPr>
        <b/>
        <sz val="16"/>
        <color theme="0"/>
        <rFont val="Calibri"/>
        <family val="2"/>
        <scheme val="minor"/>
      </rPr>
      <t>PRESTATIONS SOCIALES</t>
    </r>
    <r>
      <rPr>
        <sz val="16"/>
        <color theme="0"/>
        <rFont val="Calibri"/>
        <family val="2"/>
        <scheme val="minor"/>
      </rPr>
      <t xml:space="preserve">
</t>
    </r>
    <r>
      <rPr>
        <sz val="12"/>
        <color theme="0"/>
        <rFont val="Calibri"/>
        <family val="2"/>
        <scheme val="minor"/>
      </rPr>
      <t>(par exemple, santé et sécurité au travail, gestion des griefs, sécurité, renforcement des capacités, sensibilisation des communautés)</t>
    </r>
  </si>
  <si>
    <r>
      <rPr>
        <b/>
        <sz val="16"/>
        <color theme="0"/>
        <rFont val="Calibri"/>
        <family val="2"/>
        <scheme val="minor"/>
      </rPr>
      <t>COMMENTAIRES</t>
    </r>
  </si>
  <si>
    <r>
      <rPr>
        <b/>
        <sz val="14"/>
        <rFont val="Calibri"/>
        <family val="2"/>
        <scheme val="minor"/>
      </rPr>
      <t>Opportunité de PEI</t>
    </r>
    <r>
      <rPr>
        <sz val="14"/>
        <rFont val="Calibri"/>
        <family val="2"/>
        <scheme val="minor"/>
      </rPr>
      <t xml:space="preserve">
</t>
    </r>
    <r>
      <rPr>
        <b/>
        <sz val="14"/>
        <rFont val="Calibri"/>
        <family val="2"/>
        <scheme val="minor"/>
      </rPr>
      <t>(Brève description)</t>
    </r>
  </si>
  <si>
    <r>
      <rPr>
        <b/>
        <sz val="10"/>
        <rFont val="Calibri"/>
        <family val="2"/>
        <scheme val="minor"/>
      </rPr>
      <t>Mise en œuvre de l’opportunité de PEI</t>
    </r>
  </si>
  <si>
    <r>
      <rPr>
        <b/>
        <sz val="10"/>
        <rFont val="Calibri"/>
        <family val="2"/>
        <scheme val="minor"/>
      </rPr>
      <t>Date de mise en œuvre (le cas échéant), MM/AAAA</t>
    </r>
  </si>
  <si>
    <r>
      <rPr>
        <b/>
        <sz val="10"/>
        <rFont val="Calibri"/>
        <family val="2"/>
        <scheme val="minor"/>
      </rPr>
      <t>Si l’opportunité de PEI n’est pas mise en œuvre, quelles en sont les raisons</t>
    </r>
    <r>
      <rPr>
        <sz val="10"/>
        <rFont val="Calibri"/>
        <family val="2"/>
        <scheme val="minor"/>
      </rPr>
      <t> </t>
    </r>
    <r>
      <rPr>
        <b/>
        <sz val="10"/>
        <rFont val="Calibri"/>
        <family val="2"/>
        <scheme val="minor"/>
      </rPr>
      <t>?</t>
    </r>
  </si>
  <si>
    <r>
      <rPr>
        <b/>
        <sz val="10"/>
        <rFont val="Calibri"/>
        <family val="2"/>
        <scheme val="minor"/>
      </rPr>
      <t xml:space="preserve">Économie d’énergie électrique </t>
    </r>
    <r>
      <rPr>
        <sz val="10"/>
        <rFont val="Calibri"/>
        <family val="2"/>
        <scheme val="minor"/>
      </rPr>
      <t xml:space="preserve">
</t>
    </r>
    <r>
      <rPr>
        <b/>
        <sz val="10"/>
        <rFont val="Calibri"/>
        <family val="2"/>
        <scheme val="minor"/>
      </rPr>
      <t>par opportunité de PEI</t>
    </r>
  </si>
  <si>
    <r>
      <rPr>
        <b/>
        <sz val="10"/>
        <color theme="1"/>
        <rFont val="Calibri"/>
        <family val="2"/>
        <scheme val="minor"/>
      </rPr>
      <t>Intensité de CO</t>
    </r>
    <r>
      <rPr>
        <b/>
        <vertAlign val="subscript"/>
        <sz val="10"/>
        <color theme="1"/>
        <rFont val="Calibri"/>
        <family val="2"/>
        <scheme val="minor"/>
      </rPr>
      <t>2</t>
    </r>
    <r>
      <rPr>
        <b/>
        <sz val="10"/>
        <color theme="1"/>
        <rFont val="Calibri"/>
        <family val="2"/>
        <scheme val="minor"/>
      </rPr>
      <t xml:space="preserve"> du réseau national/local </t>
    </r>
    <r>
      <rPr>
        <sz val="10"/>
        <color theme="1"/>
        <rFont val="Calibri"/>
        <family val="2"/>
        <scheme val="minor"/>
      </rPr>
      <t xml:space="preserve">
</t>
    </r>
    <r>
      <rPr>
        <b/>
        <sz val="10"/>
        <color theme="1"/>
        <rFont val="Calibri"/>
        <family val="2"/>
        <scheme val="minor"/>
      </rPr>
      <t>(t CO</t>
    </r>
    <r>
      <rPr>
        <b/>
        <vertAlign val="subscript"/>
        <sz val="10"/>
        <color theme="1"/>
        <rFont val="Calibri"/>
        <family val="2"/>
        <scheme val="minor"/>
      </rPr>
      <t>2</t>
    </r>
    <r>
      <rPr>
        <b/>
        <sz val="10"/>
        <color theme="1"/>
        <rFont val="Calibri"/>
        <family val="2"/>
        <scheme val="minor"/>
      </rPr>
      <t>/MWh)</t>
    </r>
  </si>
  <si>
    <r>
      <rPr>
        <b/>
        <sz val="10"/>
        <rFont val="Calibri"/>
        <family val="2"/>
        <scheme val="minor"/>
      </rPr>
      <t>Réduction des émissions de</t>
    </r>
    <r>
      <rPr>
        <b/>
        <vertAlign val="subscript"/>
        <sz val="10"/>
        <rFont val="Calibri"/>
        <family val="2"/>
        <scheme val="minor"/>
      </rPr>
      <t xml:space="preserve"> </t>
    </r>
    <r>
      <rPr>
        <b/>
        <sz val="10"/>
        <rFont val="Calibri"/>
        <family val="2"/>
        <scheme val="minor"/>
      </rPr>
      <t>CO</t>
    </r>
    <r>
      <rPr>
        <b/>
        <vertAlign val="subscript"/>
        <sz val="10"/>
        <rFont val="Calibri"/>
        <family val="2"/>
        <scheme val="minor"/>
      </rPr>
      <t>2</t>
    </r>
    <r>
      <rPr>
        <b/>
        <sz val="10"/>
        <rFont val="Calibri"/>
        <family val="2"/>
        <scheme val="minor"/>
      </rPr>
      <t xml:space="preserve"> grâce aux économies d’électricité</t>
    </r>
  </si>
  <si>
    <r>
      <rPr>
        <b/>
        <sz val="10"/>
        <rFont val="Calibri"/>
        <family val="2"/>
        <scheme val="minor"/>
      </rPr>
      <t>Type de carburant</t>
    </r>
  </si>
  <si>
    <r>
      <rPr>
        <b/>
        <sz val="10"/>
        <rFont val="Calibri"/>
        <family val="2"/>
        <scheme val="minor"/>
      </rPr>
      <t>Valeur (g CO</t>
    </r>
    <r>
      <rPr>
        <b/>
        <vertAlign val="subscript"/>
        <sz val="10"/>
        <rFont val="Calibri"/>
        <family val="2"/>
        <scheme val="minor"/>
      </rPr>
      <t>2</t>
    </r>
    <r>
      <rPr>
        <b/>
        <sz val="10"/>
        <rFont val="Calibri"/>
        <family val="2"/>
        <scheme val="minor"/>
      </rPr>
      <t>/MJ) - Formule</t>
    </r>
  </si>
  <si>
    <r>
      <rPr>
        <b/>
        <sz val="10"/>
        <rFont val="Calibri"/>
        <family val="2"/>
        <scheme val="minor"/>
      </rPr>
      <t xml:space="preserve">Économie de combustibles fossiles </t>
    </r>
    <r>
      <rPr>
        <sz val="10"/>
        <rFont val="Calibri"/>
        <family val="2"/>
        <scheme val="minor"/>
      </rPr>
      <t xml:space="preserve">
</t>
    </r>
    <r>
      <rPr>
        <b/>
        <sz val="10"/>
        <rFont val="Calibri"/>
        <family val="2"/>
        <scheme val="minor"/>
      </rPr>
      <t>par opportunité de PEI</t>
    </r>
  </si>
  <si>
    <r>
      <rPr>
        <b/>
        <sz val="10"/>
        <rFont val="Calibri"/>
        <family val="2"/>
        <scheme val="minor"/>
      </rPr>
      <t xml:space="preserve">Réduction des émissions de CO2 </t>
    </r>
    <r>
      <rPr>
        <sz val="10"/>
        <rFont val="Calibri"/>
        <family val="2"/>
        <scheme val="minor"/>
      </rPr>
      <t xml:space="preserve">
</t>
    </r>
    <r>
      <rPr>
        <b/>
        <sz val="10"/>
        <rFont val="Calibri"/>
        <family val="2"/>
        <scheme val="minor"/>
      </rPr>
      <t>en raison des économies de carburant</t>
    </r>
  </si>
  <si>
    <r>
      <rPr>
        <b/>
        <sz val="10"/>
        <rFont val="Calibri"/>
        <family val="2"/>
        <scheme val="minor"/>
      </rPr>
      <t>Économies d’eau par opportunité de PEI</t>
    </r>
  </si>
  <si>
    <r>
      <rPr>
        <b/>
        <sz val="10"/>
        <rFont val="Calibri"/>
        <family val="2"/>
        <scheme val="minor"/>
      </rPr>
      <t>Meilleure qualité des effluents éliminés par opportunité de PEI</t>
    </r>
  </si>
  <si>
    <r>
      <rPr>
        <b/>
        <sz val="10"/>
        <rFont val="Calibri"/>
        <family val="2"/>
        <scheme val="minor"/>
      </rPr>
      <t xml:space="preserve">Économies de matériaux, réduction des déchets chimiques et recyclage des déchets </t>
    </r>
    <r>
      <rPr>
        <sz val="10"/>
        <rFont val="Calibri"/>
        <family val="2"/>
        <scheme val="minor"/>
      </rPr>
      <t xml:space="preserve">
</t>
    </r>
    <r>
      <rPr>
        <b/>
        <sz val="10"/>
        <rFont val="Calibri"/>
        <family val="2"/>
        <scheme val="minor"/>
      </rPr>
      <t>par opportunité de PEI</t>
    </r>
  </si>
  <si>
    <r>
      <rPr>
        <b/>
        <sz val="10"/>
        <rFont val="Calibri"/>
        <family val="2"/>
        <scheme val="minor"/>
      </rPr>
      <t xml:space="preserve">Investissement financier nécessaire </t>
    </r>
    <r>
      <rPr>
        <sz val="10"/>
        <rFont val="Calibri"/>
        <family val="2"/>
        <scheme val="minor"/>
      </rPr>
      <t xml:space="preserve">
</t>
    </r>
    <r>
      <rPr>
        <b/>
        <sz val="10"/>
        <rFont val="Calibri"/>
        <family val="2"/>
        <scheme val="minor"/>
      </rPr>
      <t>par opportunité de PEI</t>
    </r>
  </si>
  <si>
    <r>
      <rPr>
        <b/>
        <sz val="10"/>
        <rFont val="Calibri"/>
        <family val="2"/>
        <scheme val="minor"/>
      </rPr>
      <t xml:space="preserve">Économies financières annuelles </t>
    </r>
    <r>
      <rPr>
        <sz val="10"/>
        <rFont val="Calibri"/>
        <family val="2"/>
        <scheme val="minor"/>
      </rPr>
      <t xml:space="preserve">
</t>
    </r>
    <r>
      <rPr>
        <b/>
        <sz val="10"/>
        <rFont val="Calibri"/>
        <family val="2"/>
        <scheme val="minor"/>
      </rPr>
      <t>par opportunité de PEI</t>
    </r>
  </si>
  <si>
    <r>
      <rPr>
        <b/>
        <sz val="10"/>
        <rFont val="Calibri"/>
        <family val="2"/>
        <scheme val="minor"/>
      </rPr>
      <t xml:space="preserve">Période de récupération simple </t>
    </r>
    <r>
      <rPr>
        <sz val="10"/>
        <rFont val="Calibri"/>
        <family val="2"/>
        <scheme val="minor"/>
      </rPr>
      <t xml:space="preserve">
</t>
    </r>
    <r>
      <rPr>
        <b/>
        <sz val="10"/>
        <rFont val="Calibri"/>
        <family val="2"/>
        <scheme val="minor"/>
      </rPr>
      <t>par opportunité de PEI</t>
    </r>
  </si>
  <si>
    <r>
      <rPr>
        <b/>
        <sz val="10"/>
        <rFont val="Calibri"/>
        <family val="2"/>
        <scheme val="minor"/>
      </rPr>
      <t>Améliorations sociales par opportunité de PEI</t>
    </r>
  </si>
  <si>
    <r>
      <rPr>
        <b/>
        <sz val="10"/>
        <rFont val="Calibri"/>
        <family val="2"/>
        <scheme val="minor"/>
      </rPr>
      <t>(Oui / Prévu / Non)</t>
    </r>
  </si>
  <si>
    <r>
      <rPr>
        <b/>
        <sz val="10"/>
        <rFont val="Calibri"/>
        <family val="2"/>
        <scheme val="minor"/>
      </rPr>
      <t>Économie en MWh/an</t>
    </r>
  </si>
  <si>
    <r>
      <rPr>
        <b/>
        <sz val="10"/>
        <rFont val="Calibri"/>
        <family val="2"/>
        <scheme val="minor"/>
      </rPr>
      <t>Comment est-elle calculée</t>
    </r>
    <r>
      <rPr>
        <sz val="10"/>
        <rFont val="Calibri"/>
        <family val="2"/>
        <scheme val="minor"/>
      </rPr>
      <t> </t>
    </r>
    <r>
      <rPr>
        <b/>
        <sz val="10"/>
        <rFont val="Calibri"/>
        <family val="2"/>
        <scheme val="minor"/>
      </rPr>
      <t>?</t>
    </r>
    <r>
      <rPr>
        <sz val="10"/>
        <rFont val="Calibri"/>
        <family val="2"/>
        <scheme val="minor"/>
      </rPr>
      <t xml:space="preserve">
 (</t>
    </r>
    <r>
      <rPr>
        <sz val="8"/>
        <rFont val="Calibri"/>
        <family val="2"/>
        <scheme val="minor"/>
      </rPr>
      <t>Si des informations détaillées sont disponibles sur le calcul, veuillez ajouter une brève référence)</t>
    </r>
  </si>
  <si>
    <r>
      <rPr>
        <b/>
        <sz val="10"/>
        <rFont val="Calibri"/>
        <family val="2"/>
        <scheme val="minor"/>
      </rPr>
      <t>Économie en t de CO</t>
    </r>
    <r>
      <rPr>
        <b/>
        <vertAlign val="subscript"/>
        <sz val="10"/>
        <rFont val="Calibri"/>
        <family val="2"/>
        <scheme val="minor"/>
      </rPr>
      <t>2</t>
    </r>
    <r>
      <rPr>
        <b/>
        <sz val="10"/>
        <rFont val="Calibri"/>
        <family val="2"/>
        <scheme val="minor"/>
      </rPr>
      <t>/an- Formule</t>
    </r>
  </si>
  <si>
    <r>
      <rPr>
        <b/>
        <sz val="10"/>
        <rFont val="Calibri"/>
        <family val="2"/>
        <scheme val="minor"/>
      </rPr>
      <t>Liste déroulante</t>
    </r>
  </si>
  <si>
    <r>
      <rPr>
        <b/>
        <sz val="10"/>
        <rFont val="Calibri"/>
        <family val="2"/>
        <scheme val="minor"/>
      </rPr>
      <t>Économie en GJ/an</t>
    </r>
  </si>
  <si>
    <r>
      <rPr>
        <b/>
        <sz val="10"/>
        <rFont val="Calibri"/>
        <family val="2"/>
        <scheme val="minor"/>
      </rPr>
      <t>Comment est-elle calculée</t>
    </r>
    <r>
      <rPr>
        <sz val="10"/>
        <rFont val="Calibri"/>
        <family val="2"/>
        <scheme val="minor"/>
      </rPr>
      <t> </t>
    </r>
    <r>
      <rPr>
        <b/>
        <sz val="10"/>
        <rFont val="Calibri"/>
        <family val="2"/>
        <scheme val="minor"/>
      </rPr>
      <t>?</t>
    </r>
    <r>
      <rPr>
        <sz val="10"/>
        <rFont val="Calibri"/>
        <family val="2"/>
        <scheme val="minor"/>
      </rPr>
      <t xml:space="preserve">
</t>
    </r>
    <r>
      <rPr>
        <sz val="8"/>
        <rFont val="Calibri"/>
        <family val="2"/>
        <scheme val="minor"/>
      </rPr>
      <t xml:space="preserve"> (Si des informations détaillées sont disponibles sur le calcul, veuillez ajouter une brève référence)</t>
    </r>
  </si>
  <si>
    <r>
      <rPr>
        <b/>
        <sz val="10"/>
        <rFont val="Calibri"/>
        <family val="2"/>
        <scheme val="minor"/>
      </rPr>
      <t>Économie en m</t>
    </r>
    <r>
      <rPr>
        <b/>
        <vertAlign val="superscript"/>
        <sz val="10"/>
        <rFont val="Calibri"/>
        <family val="2"/>
        <scheme val="minor"/>
      </rPr>
      <t>3</t>
    </r>
    <r>
      <rPr>
        <b/>
        <sz val="10"/>
        <rFont val="Calibri"/>
        <family val="2"/>
        <scheme val="minor"/>
      </rPr>
      <t>/an</t>
    </r>
  </si>
  <si>
    <r>
      <rPr>
        <b/>
        <sz val="10"/>
        <rFont val="Calibri"/>
        <family val="2"/>
        <scheme val="minor"/>
      </rPr>
      <t>Comment est-elle calculée</t>
    </r>
    <r>
      <rPr>
        <sz val="10"/>
        <rFont val="Calibri"/>
        <family val="2"/>
        <scheme val="minor"/>
      </rPr>
      <t> </t>
    </r>
    <r>
      <rPr>
        <b/>
        <sz val="10"/>
        <rFont val="Calibri"/>
        <family val="2"/>
        <scheme val="minor"/>
      </rPr>
      <t>?</t>
    </r>
  </si>
  <si>
    <r>
      <rPr>
        <b/>
        <sz val="10"/>
        <rFont val="Calibri"/>
        <family val="2"/>
        <scheme val="minor"/>
      </rPr>
      <t>Description de l’amélioration de la qualité des effluents</t>
    </r>
  </si>
  <si>
    <r>
      <rPr>
        <b/>
        <sz val="10"/>
        <rFont val="Calibri"/>
        <family val="2"/>
        <scheme val="minor"/>
      </rPr>
      <t>Quantifier si possible</t>
    </r>
  </si>
  <si>
    <r>
      <rPr>
        <b/>
        <sz val="10"/>
        <rFont val="Calibri"/>
        <family val="2"/>
        <scheme val="minor"/>
      </rPr>
      <t>Type de matériau/chimique/déchet</t>
    </r>
  </si>
  <si>
    <r>
      <rPr>
        <b/>
        <sz val="10"/>
        <rFont val="Calibri"/>
        <family val="2"/>
        <scheme val="minor"/>
      </rPr>
      <t>Économie en tonnes/an</t>
    </r>
  </si>
  <si>
    <r>
      <rPr>
        <b/>
        <sz val="10"/>
        <rFont val="Calibri"/>
        <family val="2"/>
        <scheme val="minor"/>
      </rPr>
      <t>Investissement en euros</t>
    </r>
  </si>
  <si>
    <r>
      <rPr>
        <b/>
        <sz val="10"/>
        <rFont val="Calibri"/>
        <family val="2"/>
        <scheme val="minor"/>
      </rPr>
      <t>Économies en euros/an</t>
    </r>
  </si>
  <si>
    <r>
      <rPr>
        <b/>
        <sz val="10"/>
        <rFont val="Calibri"/>
        <family val="2"/>
        <scheme val="minor"/>
      </rPr>
      <t>Délai de récupération en années - Formule</t>
    </r>
  </si>
  <si>
    <r>
      <rPr>
        <b/>
        <sz val="10"/>
        <rFont val="Calibri"/>
        <family val="2"/>
        <scheme val="minor"/>
      </rPr>
      <t>Description</t>
    </r>
  </si>
  <si>
    <r>
      <rPr>
        <sz val="10"/>
        <color theme="1" tint="0.499984740745262"/>
        <rFont val="Calibri"/>
        <family val="2"/>
        <scheme val="minor"/>
      </rPr>
      <t>Exemple n° 1 : Développer un projet de panneaux solaires photovoltaïques dans le parc industriel</t>
    </r>
  </si>
  <si>
    <r>
      <rPr>
        <sz val="10"/>
        <color theme="1" tint="0.499984740745262"/>
        <rFont val="Calibri"/>
        <family val="2"/>
        <scheme val="minor"/>
      </rPr>
      <t>Oui</t>
    </r>
  </si>
  <si>
    <r>
      <rPr>
        <sz val="10"/>
        <color theme="1" tint="0.499984740745262"/>
        <rFont val="Calibri"/>
        <family val="2"/>
        <scheme val="minor"/>
      </rPr>
      <t>08/2018</t>
    </r>
  </si>
  <si>
    <r>
      <rPr>
        <sz val="10"/>
        <color theme="1" tint="0.499984740745262"/>
        <rFont val="Calibri"/>
        <family val="2"/>
        <scheme val="minor"/>
      </rPr>
      <t>120 MW installés. Facteur de capacité = typiquement 16 % dans la région (voir 1er rapport intermédiaire)</t>
    </r>
  </si>
  <si>
    <r>
      <rPr>
        <sz val="10"/>
        <color theme="1" tint="0.499984740745262"/>
        <rFont val="Calibri"/>
        <family val="2"/>
        <scheme val="minor"/>
      </rPr>
      <t>Veuillez sélectionner</t>
    </r>
  </si>
  <si>
    <r>
      <rPr>
        <sz val="10"/>
        <color theme="1" tint="0.499984740745262"/>
        <rFont val="Calibri"/>
        <family val="2"/>
        <scheme val="minor"/>
      </rPr>
      <t>Estimation, basée sur le prix du panneau solaire (installation incluse)</t>
    </r>
  </si>
  <si>
    <r>
      <rPr>
        <sz val="10"/>
        <color theme="1" tint="0.499984740745262"/>
        <rFont val="Calibri"/>
        <family val="2"/>
        <scheme val="minor"/>
      </rPr>
      <t>Sur la base d’un prix de 0,14€/kWh</t>
    </r>
  </si>
  <si>
    <r>
      <rPr>
        <sz val="10"/>
        <color theme="1" tint="0.499984740745262"/>
        <rFont val="Calibri"/>
        <family val="2"/>
        <scheme val="minor"/>
      </rPr>
      <t>Exemple n° 2 : Réparer les fuites dans le réseau de vapeur</t>
    </r>
  </si>
  <si>
    <r>
      <rPr>
        <sz val="10"/>
        <color theme="1" tint="0.499984740745262"/>
        <rFont val="Calibri"/>
        <family val="2"/>
        <scheme val="minor"/>
      </rPr>
      <t>Prévu</t>
    </r>
  </si>
  <si>
    <r>
      <rPr>
        <sz val="10"/>
        <color theme="1" tint="0.499984740745262"/>
        <rFont val="Calibri"/>
        <family val="2"/>
        <scheme val="minor"/>
      </rPr>
      <t>en 2019</t>
    </r>
  </si>
  <si>
    <r>
      <rPr>
        <sz val="10"/>
        <color theme="1" tint="0.499984740745262"/>
        <rFont val="Calibri"/>
        <family val="2"/>
        <scheme val="minor"/>
      </rPr>
      <t>Charbon</t>
    </r>
  </si>
  <si>
    <r>
      <rPr>
        <sz val="10"/>
        <color theme="1" tint="0.499984740745262"/>
        <rFont val="Calibri"/>
        <family val="2"/>
        <scheme val="minor"/>
      </rPr>
      <t>Estimation, voir rapport spécial n° 34</t>
    </r>
  </si>
  <si>
    <r>
      <rPr>
        <sz val="10"/>
        <color theme="1" tint="0.499984740745262"/>
        <rFont val="Calibri"/>
        <family val="2"/>
        <scheme val="minor"/>
      </rPr>
      <t>Estimation</t>
    </r>
  </si>
  <si>
    <r>
      <rPr>
        <sz val="10"/>
        <color theme="1" tint="0.499984740745262"/>
        <rFont val="Calibri"/>
        <family val="2"/>
        <scheme val="minor"/>
      </rPr>
      <t xml:space="preserve">Exemple n° 3 : Modernisation de la station d’épuration des eaux usées centralisée </t>
    </r>
  </si>
  <si>
    <r>
      <rPr>
        <sz val="10"/>
        <color theme="1" tint="0.499984740745262"/>
        <rFont val="Calibri"/>
        <family val="2"/>
        <scheme val="minor"/>
      </rPr>
      <t>en 2020</t>
    </r>
  </si>
  <si>
    <r>
      <rPr>
        <sz val="10"/>
        <color theme="1" tint="0.499984740745262"/>
        <rFont val="Calibri"/>
        <family val="2"/>
        <scheme val="minor"/>
      </rPr>
      <t>Réduction du total des solides dissous (TSD) de 1500 mg/L à 800 mg/L</t>
    </r>
  </si>
  <si>
    <r>
      <rPr>
        <sz val="10"/>
        <color theme="1" tint="0.499984740745262"/>
        <rFont val="Calibri"/>
        <family val="2"/>
        <scheme val="minor"/>
      </rPr>
      <t>125 ML/an</t>
    </r>
  </si>
  <si>
    <r>
      <rPr>
        <sz val="10"/>
        <color theme="1" tint="0.499984740745262"/>
        <rFont val="Calibri"/>
        <family val="2"/>
        <scheme val="minor"/>
      </rPr>
      <t>Estimation dans le cadre de l’étude de préfaisabilité (avril 2019)</t>
    </r>
  </si>
  <si>
    <r>
      <rPr>
        <sz val="10"/>
        <color theme="1" tint="0.499984740745262"/>
        <rFont val="Calibri"/>
        <family val="2"/>
        <scheme val="minor"/>
      </rPr>
      <t>Pas d’économis financières</t>
    </r>
  </si>
  <si>
    <r>
      <rPr>
        <sz val="10"/>
        <color theme="1" tint="0.499984740745262"/>
        <rFont val="Calibri"/>
        <family val="2"/>
        <scheme val="minor"/>
      </rPr>
      <t>L’amélioration de la qualité de l’élimination des effluents renforcera le bien-être de la communauté locale</t>
    </r>
  </si>
  <si>
    <r>
      <rPr>
        <sz val="10"/>
        <color theme="1" tint="0.499984740745262"/>
        <rFont val="Calibri"/>
        <family val="2"/>
        <scheme val="minor"/>
      </rPr>
      <t>2000 personnes</t>
    </r>
  </si>
  <si>
    <r>
      <rPr>
        <sz val="10"/>
        <color theme="1" tint="0.499984740745262"/>
        <rFont val="Calibri"/>
        <family val="2"/>
        <scheme val="minor"/>
      </rPr>
      <t>Données de l’administration locale</t>
    </r>
  </si>
  <si>
    <r>
      <rPr>
        <sz val="10"/>
        <color theme="1" tint="0.499984740745262"/>
        <rFont val="Calibri"/>
        <family val="2"/>
        <scheme val="minor"/>
      </rPr>
      <t>Cette opportunité de PEI aidera la gestion des parcs et les industries à se conformer aux règlements relatifs à l’élimination des effluents</t>
    </r>
  </si>
  <si>
    <r>
      <rPr>
        <sz val="10"/>
        <color theme="1" tint="0.499984740745262"/>
        <rFont val="Calibri"/>
        <family val="2"/>
        <scheme val="minor"/>
      </rPr>
      <t>Exemple n° 4 Création d’une commission sur la gestion des déchets, l’environnement et l’utilisation efficace des ressources</t>
    </r>
  </si>
  <si>
    <r>
      <rPr>
        <sz val="10"/>
        <color theme="1" tint="0.499984740745262"/>
        <rFont val="Calibri"/>
        <family val="2"/>
        <scheme val="minor"/>
      </rPr>
      <t>Non</t>
    </r>
  </si>
  <si>
    <r>
      <rPr>
        <sz val="10"/>
        <color theme="1" tint="0.499984740745262"/>
        <rFont val="Calibri"/>
        <family val="2"/>
        <scheme val="minor"/>
      </rPr>
      <t>Sans objet</t>
    </r>
  </si>
  <si>
    <r>
      <rPr>
        <sz val="10"/>
        <color theme="1" tint="0.499984740745262"/>
        <rFont val="Calibri"/>
        <family val="2"/>
        <scheme val="minor"/>
      </rPr>
      <t xml:space="preserve">Les entreprises locataires ne sont pas intéressées par une participation à ce comité </t>
    </r>
  </si>
  <si>
    <r>
      <rPr>
        <sz val="10"/>
        <color theme="1" tint="0.499984740745262"/>
        <rFont val="Calibri"/>
        <family val="2"/>
        <scheme val="minor"/>
      </rPr>
      <t>Les bénéfices potentiels sont probablement élevés, mais difficiles à quantifier. Une meilleure évaluation devrait être réalisée pour engager les entreprises locataires</t>
    </r>
  </si>
  <si>
    <r>
      <rPr>
        <b/>
        <sz val="24"/>
        <color theme="0"/>
        <rFont val="Arial"/>
        <family val="2"/>
      </rPr>
      <t xml:space="preserve">RÉSUMÉ </t>
    </r>
    <r>
      <rPr>
        <sz val="24"/>
        <color theme="0"/>
        <rFont val="Arial"/>
        <family val="2"/>
      </rPr>
      <t xml:space="preserve">
</t>
    </r>
    <r>
      <rPr>
        <b/>
        <sz val="24"/>
        <color theme="0"/>
        <rFont val="Arial"/>
        <family val="2"/>
      </rPr>
      <t>DES IMPACTS</t>
    </r>
  </si>
  <si>
    <r>
      <rPr>
        <b/>
        <sz val="11"/>
        <color theme="1"/>
        <rFont val="Calibri"/>
        <family val="2"/>
        <scheme val="minor"/>
      </rPr>
      <t>Nom du parc industriel</t>
    </r>
    <r>
      <rPr>
        <sz val="11"/>
        <color theme="1"/>
        <rFont val="Calibri"/>
        <family val="2"/>
        <scheme val="minor"/>
      </rPr>
      <t> </t>
    </r>
    <r>
      <rPr>
        <b/>
        <sz val="11"/>
        <color theme="1"/>
        <rFont val="Calibri"/>
        <family val="2"/>
        <scheme val="minor"/>
      </rPr>
      <t>:</t>
    </r>
  </si>
  <si>
    <r>
      <rPr>
        <b/>
        <sz val="11"/>
        <color theme="1"/>
        <rFont val="Calibri"/>
        <family val="2"/>
        <scheme val="minor"/>
      </rPr>
      <t>Nombre total d’opportunités de PEI</t>
    </r>
  </si>
  <si>
    <r>
      <rPr>
        <b/>
        <sz val="11"/>
        <color theme="1" tint="0.34998626667073579"/>
        <rFont val="Calibri"/>
        <family val="2"/>
        <scheme val="minor"/>
      </rPr>
      <t>au total</t>
    </r>
  </si>
  <si>
    <r>
      <rPr>
        <i/>
        <sz val="11"/>
        <color theme="0" tint="-0.499984740745262"/>
        <rFont val="Calibri"/>
        <family val="2"/>
        <scheme val="minor"/>
      </rPr>
      <t>- Mise en œuvre</t>
    </r>
  </si>
  <si>
    <r>
      <rPr>
        <i/>
        <sz val="11"/>
        <color theme="0" tint="-0.499984740745262"/>
        <rFont val="Calibri"/>
        <family val="2"/>
        <scheme val="minor"/>
      </rPr>
      <t>- Mise en œuvre prévue</t>
    </r>
  </si>
  <si>
    <r>
      <rPr>
        <i/>
        <sz val="11"/>
        <color theme="0" tint="-0.499984740745262"/>
        <rFont val="Calibri"/>
        <family val="2"/>
        <scheme val="minor"/>
      </rPr>
      <t>- Pas (encore) de mise en œuvre</t>
    </r>
  </si>
  <si>
    <r>
      <rPr>
        <b/>
        <sz val="11"/>
        <color theme="1"/>
        <rFont val="Calibri"/>
        <family val="2"/>
        <scheme val="minor"/>
      </rPr>
      <t>Économies d’électricité</t>
    </r>
  </si>
  <si>
    <r>
      <rPr>
        <b/>
        <sz val="11"/>
        <color theme="1" tint="0.34998626667073579"/>
        <rFont val="Calibri"/>
        <family val="2"/>
        <scheme val="minor"/>
      </rPr>
      <t>MWh/an</t>
    </r>
  </si>
  <si>
    <r>
      <rPr>
        <b/>
        <sz val="11"/>
        <color theme="1"/>
        <rFont val="Calibri"/>
        <family val="2"/>
        <scheme val="minor"/>
      </rPr>
      <t>Réduction des émissions de CO₂ grâce aux économies d’électricité</t>
    </r>
  </si>
  <si>
    <r>
      <rPr>
        <b/>
        <sz val="11"/>
        <color theme="1" tint="0.34998626667073579"/>
        <rFont val="Calibri"/>
        <family val="2"/>
        <scheme val="minor"/>
      </rPr>
      <t>t CO₂/an</t>
    </r>
  </si>
  <si>
    <r>
      <rPr>
        <b/>
        <sz val="11"/>
        <color theme="1"/>
        <rFont val="Calibri"/>
        <family val="2"/>
        <scheme val="minor"/>
      </rPr>
      <t>Économie de combustibles fossiles</t>
    </r>
  </si>
  <si>
    <r>
      <rPr>
        <b/>
        <sz val="11"/>
        <color theme="1" tint="0.34998626667073579"/>
        <rFont val="Calibri"/>
        <family val="2"/>
        <scheme val="minor"/>
      </rPr>
      <t>GJ/an</t>
    </r>
  </si>
  <si>
    <r>
      <rPr>
        <b/>
        <sz val="11"/>
        <color theme="1"/>
        <rFont val="Calibri"/>
        <family val="2"/>
        <scheme val="minor"/>
      </rPr>
      <t>Réduction des émissions de CO₂ grâce aux économies de carburant</t>
    </r>
  </si>
  <si>
    <r>
      <rPr>
        <b/>
        <sz val="11"/>
        <color theme="1"/>
        <rFont val="Calibri"/>
        <family val="2"/>
        <scheme val="minor"/>
      </rPr>
      <t>Économies d’eau</t>
    </r>
  </si>
  <si>
    <r>
      <rPr>
        <b/>
        <sz val="11"/>
        <color theme="1" tint="0.34998626667073579"/>
        <rFont val="Calibri"/>
        <family val="2"/>
        <scheme val="minor"/>
      </rPr>
      <t>m³/an</t>
    </r>
  </si>
  <si>
    <r>
      <rPr>
        <b/>
        <sz val="11"/>
        <color theme="1"/>
        <rFont val="Calibri"/>
        <family val="2"/>
        <scheme val="minor"/>
      </rPr>
      <t>Économies de matériaux et de produits chimiques et recyclage des déchets</t>
    </r>
  </si>
  <si>
    <r>
      <rPr>
        <b/>
        <sz val="11"/>
        <color theme="1" tint="0.34998626667073579"/>
        <rFont val="Calibri"/>
        <family val="2"/>
        <scheme val="minor"/>
      </rPr>
      <t>t/an</t>
    </r>
  </si>
  <si>
    <r>
      <rPr>
        <b/>
        <sz val="11"/>
        <color theme="1"/>
        <rFont val="Calibri"/>
        <family val="2"/>
        <scheme val="minor"/>
      </rPr>
      <t>Economies financières (en euros)</t>
    </r>
  </si>
  <si>
    <r>
      <rPr>
        <b/>
        <sz val="11"/>
        <color theme="1" tint="0.34998626667073579"/>
        <rFont val="Calibri"/>
        <family val="2"/>
        <scheme val="minor"/>
      </rPr>
      <t>€/an</t>
    </r>
  </si>
  <si>
    <r>
      <rPr>
        <b/>
        <sz val="11"/>
        <color theme="1"/>
        <rFont val="Calibri"/>
        <family val="2"/>
        <scheme val="minor"/>
      </rPr>
      <t>Retour sur investissement (délai moyen de récupération)</t>
    </r>
  </si>
  <si>
    <r>
      <rPr>
        <sz val="10"/>
        <rFont val="Calibri"/>
        <family val="2"/>
        <scheme val="minor"/>
      </rPr>
      <t>Ne figure pas dans le tableau de synthèse des résultats car il s’agit de données qualitatives</t>
    </r>
  </si>
  <si>
    <r>
      <rPr>
        <b/>
        <sz val="10"/>
        <rFont val="Calibri"/>
        <family val="2"/>
        <scheme val="minor"/>
      </rPr>
      <t>Économie en t de CO</t>
    </r>
    <r>
      <rPr>
        <b/>
        <vertAlign val="subscript"/>
        <sz val="10"/>
        <rFont val="Calibri"/>
        <family val="2"/>
        <scheme val="minor"/>
      </rPr>
      <t>2</t>
    </r>
    <r>
      <rPr>
        <b/>
        <sz val="10"/>
        <rFont val="Calibri"/>
        <family val="2"/>
        <scheme val="minor"/>
      </rPr>
      <t>/an- Formule</t>
    </r>
  </si>
  <si>
    <r>
      <rPr>
        <b/>
        <sz val="10"/>
        <rFont val="Calibri"/>
        <family val="2"/>
        <scheme val="minor"/>
      </rPr>
      <t>Comment est-elle calculée</t>
    </r>
    <r>
      <rPr>
        <sz val="10"/>
        <rFont val="Calibri"/>
        <family val="2"/>
        <scheme val="minor"/>
      </rPr>
      <t> </t>
    </r>
    <r>
      <rPr>
        <b/>
        <sz val="10"/>
        <rFont val="Calibri"/>
        <family val="2"/>
        <scheme val="minor"/>
      </rPr>
      <t>?</t>
    </r>
  </si>
  <si>
    <r>
      <rPr>
        <b/>
        <sz val="10"/>
        <rFont val="Calibri"/>
        <family val="2"/>
        <scheme val="minor"/>
      </rPr>
      <t>Comment est-elle calculée</t>
    </r>
    <r>
      <rPr>
        <sz val="10"/>
        <rFont val="Calibri"/>
        <family val="2"/>
        <scheme val="minor"/>
      </rPr>
      <t> </t>
    </r>
    <r>
      <rPr>
        <b/>
        <sz val="10"/>
        <rFont val="Calibri"/>
        <family val="2"/>
        <scheme val="minor"/>
      </rPr>
      <t>?</t>
    </r>
  </si>
  <si>
    <r>
      <rPr>
        <b/>
        <sz val="10"/>
        <rFont val="Calibri"/>
        <family val="2"/>
        <scheme val="minor"/>
      </rPr>
      <t>Comment est-elle calculée</t>
    </r>
    <r>
      <rPr>
        <sz val="10"/>
        <rFont val="Calibri"/>
        <family val="2"/>
        <scheme val="minor"/>
      </rPr>
      <t> </t>
    </r>
    <r>
      <rPr>
        <b/>
        <sz val="10"/>
        <rFont val="Calibri"/>
        <family val="2"/>
        <scheme val="minor"/>
      </rPr>
      <t>?</t>
    </r>
  </si>
  <si>
    <r>
      <rPr>
        <b/>
        <sz val="10"/>
        <rFont val="Calibri"/>
        <family val="2"/>
        <scheme val="minor"/>
      </rPr>
      <t>Comment est-elle calculée</t>
    </r>
    <r>
      <rPr>
        <sz val="10"/>
        <rFont val="Calibri"/>
        <family val="2"/>
        <scheme val="minor"/>
      </rPr>
      <t> </t>
    </r>
    <r>
      <rPr>
        <b/>
        <sz val="10"/>
        <rFont val="Calibri"/>
        <family val="2"/>
        <scheme val="minor"/>
      </rPr>
      <t>?</t>
    </r>
  </si>
  <si>
    <r>
      <rPr>
        <b/>
        <sz val="10"/>
        <rFont val="Calibri"/>
        <family val="2"/>
        <scheme val="minor"/>
      </rPr>
      <t>Quantifier si possible</t>
    </r>
  </si>
  <si>
    <r>
      <rPr>
        <b/>
        <sz val="10"/>
        <rFont val="Calibri"/>
        <family val="2"/>
        <scheme val="minor"/>
      </rPr>
      <t>Comment est-elle calculée</t>
    </r>
    <r>
      <rPr>
        <sz val="10"/>
        <rFont val="Calibri"/>
        <family val="2"/>
        <scheme val="minor"/>
      </rPr>
      <t> </t>
    </r>
    <r>
      <rPr>
        <b/>
        <sz val="10"/>
        <rFont val="Calibri"/>
        <family val="2"/>
        <scheme val="minor"/>
      </rPr>
      <t>?</t>
    </r>
  </si>
  <si>
    <r>
      <rPr>
        <sz val="10"/>
        <color theme="1" tint="0.499984740745262"/>
        <rFont val="Calibri"/>
        <family val="2"/>
        <scheme val="minor"/>
      </rPr>
      <t>Estimation, voir rapport spécial n° 34</t>
    </r>
  </si>
  <si>
    <r>
      <rPr>
        <sz val="10"/>
        <color theme="1" tint="0.499984740745262"/>
        <rFont val="Calibri"/>
        <family val="2"/>
        <scheme val="minor"/>
      </rPr>
      <t>Estimation</t>
    </r>
  </si>
  <si>
    <r>
      <rPr>
        <sz val="10"/>
        <color theme="1" tint="0.499984740745262"/>
        <rFont val="Calibri"/>
        <family val="2"/>
        <scheme val="minor"/>
      </rPr>
      <t>Prévu</t>
    </r>
  </si>
  <si>
    <r>
      <rPr>
        <sz val="10"/>
        <color theme="1" tint="0.499984740745262"/>
        <rFont val="Calibri"/>
        <family val="2"/>
        <scheme val="minor"/>
      </rPr>
      <t>Veuillez sélectionner</t>
    </r>
  </si>
  <si>
    <r>
      <rPr>
        <sz val="10"/>
        <color theme="1" tint="0.499984740745262"/>
        <rFont val="Calibri"/>
        <family val="2"/>
        <scheme val="minor"/>
      </rPr>
      <t>Estimation dans le cadre de l’étude de préfaisabilité (avril 2019)</t>
    </r>
  </si>
  <si>
    <r>
      <rPr>
        <sz val="10"/>
        <color theme="1" tint="0.499984740745262"/>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</si>
  <si>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</si>
  <si>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</si>
  <si>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</si>
  <si>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</si>
  <si>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</si>
  <si>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</si>
  <si>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</si>
  <si>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</si>
  <si>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</si>
  <si>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</si>
  <si>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</si>
  <si>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</si>
  <si>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</si>
  <si>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</si>
  <si>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</si>
  <si>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</si>
  <si>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</si>
  <si>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</si>
  <si>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</si>
  <si>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</si>
  <si>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</si>
  <si>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</si>
  <si>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</si>
  <si>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</si>
  <si>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</si>
  <si>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</si>
  <si>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</si>
  <si>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</si>
  <si>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</si>
  <si>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</si>
  <si>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</si>
  <si>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</si>
  <si>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</si>
  <si>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</si>
  <si>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</si>
  <si>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</si>
  <si>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</si>
  <si>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</si>
  <si>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</si>
  <si>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</si>
  <si>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</si>
  <si>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</si>
  <si>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</si>
  <si>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</si>
  <si>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</si>
  <si>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</si>
  <si>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</si>
  <si>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</si>
  <si>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</si>
  <si>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</si>
  <si>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</si>
  <si>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</si>
  <si>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</si>
  <si>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</si>
  <si>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</si>
  <si>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</si>
  <si>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</si>
  <si>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</si>
  <si>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</si>
  <si>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</si>
  <si>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</si>
  <si>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</si>
  <si>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</si>
  <si>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</si>
  <si>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</si>
  <si>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</si>
  <si>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</si>
  <si>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</si>
  <si>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</si>
  <si>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</si>
  <si>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</si>
  <si>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</si>
  <si>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</si>
  <si>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</si>
  <si>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</si>
  <si>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</si>
  <si>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</si>
  <si>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</si>
  <si>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</si>
  <si>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</si>
  <si>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</si>
  <si>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</si>
  <si>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</si>
  <si>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</si>
  <si>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</si>
  <si>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</si>
  <si>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</si>
  <si>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</si>
  <si>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</si>
  <si>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</si>
  <si>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</si>
  <si>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</si>
  <si>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</si>
  <si>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</si>
  <si>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</si>
  <si>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</si>
  <si>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</si>
  <si>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</si>
  <si>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</si>
  <si>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</si>
  <si>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</si>
  <si>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</si>
  <si>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</si>
  <si>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</si>
  <si>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</si>
  <si>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</si>
  <si>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</si>
  <si>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</si>
  <si>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</si>
  <si>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</si>
  <si>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sz val="10"/>
        <color theme="1"/>
        <rFont val="Calibri"/>
        <family val="2"/>
        <scheme val="minor"/>
      </rPr>
      <t>Veuillez sélectionner</t>
    </r>
  </si>
  <si>
    <r>
      <rPr>
        <sz val="10"/>
        <rFont val="Calibri"/>
        <family val="2"/>
        <scheme val="minor"/>
      </rPr>
      <t>Veuillez sélectionner</t>
    </r>
  </si>
  <si>
    <r>
      <rPr>
        <b/>
        <sz val="11"/>
        <color theme="0"/>
        <rFont val="Calibri"/>
        <family val="2"/>
        <scheme val="minor"/>
      </rPr>
      <t>OUTIL DE SUIVI DES OPPORTUNITÉS DE L’ONUDI PEI (V2)</t>
    </r>
  </si>
  <si>
    <r>
      <rPr>
        <i/>
        <sz val="11"/>
        <color theme="0" tint="-0.499984740745262"/>
        <rFont val="Calibri"/>
        <family val="2"/>
        <scheme val="minor"/>
      </rPr>
      <t>- Mise en œuvre</t>
    </r>
  </si>
  <si>
    <r>
      <rPr>
        <i/>
        <sz val="11"/>
        <color theme="0" tint="-0.499984740745262"/>
        <rFont val="Calibri"/>
        <family val="2"/>
        <scheme val="minor"/>
      </rPr>
      <t>- Mise en œuvre prévue</t>
    </r>
  </si>
  <si>
    <r>
      <rPr>
        <i/>
        <sz val="11"/>
        <color theme="0" tint="-0.499984740745262"/>
        <rFont val="Calibri"/>
        <family val="2"/>
        <scheme val="minor"/>
      </rPr>
      <t>- Pas (encore) de mise en œuvre</t>
    </r>
  </si>
  <si>
    <r>
      <rPr>
        <i/>
        <sz val="11"/>
        <color theme="0" tint="-0.499984740745262"/>
        <rFont val="Calibri"/>
        <family val="2"/>
        <scheme val="minor"/>
      </rPr>
      <t>- Mise en œuvre</t>
    </r>
  </si>
  <si>
    <r>
      <rPr>
        <i/>
        <sz val="11"/>
        <color theme="0" tint="-0.499984740745262"/>
        <rFont val="Calibri"/>
        <family val="2"/>
        <scheme val="minor"/>
      </rPr>
      <t>- Mise en œuvre prévue</t>
    </r>
  </si>
  <si>
    <r>
      <rPr>
        <i/>
        <sz val="11"/>
        <color theme="0" tint="-0.499984740745262"/>
        <rFont val="Calibri"/>
        <family val="2"/>
        <scheme val="minor"/>
      </rPr>
      <t>- Pas (encore) de mise en œuvre</t>
    </r>
  </si>
  <si>
    <r>
      <rPr>
        <i/>
        <sz val="11"/>
        <color theme="0" tint="-0.499984740745262"/>
        <rFont val="Calibri"/>
        <family val="2"/>
        <scheme val="minor"/>
      </rPr>
      <t>- Mise en œuvre</t>
    </r>
  </si>
  <si>
    <r>
      <rPr>
        <i/>
        <sz val="11"/>
        <color theme="0" tint="-0.499984740745262"/>
        <rFont val="Calibri"/>
        <family val="2"/>
        <scheme val="minor"/>
      </rPr>
      <t>- Mise en œuvre prévue</t>
    </r>
  </si>
  <si>
    <r>
      <rPr>
        <i/>
        <sz val="11"/>
        <color theme="0" tint="-0.499984740745262"/>
        <rFont val="Calibri"/>
        <family val="2"/>
        <scheme val="minor"/>
      </rPr>
      <t>- Pas (encore) de mise en œuvre</t>
    </r>
  </si>
  <si>
    <r>
      <rPr>
        <b/>
        <sz val="11"/>
        <color theme="1" tint="0.34998626667073579"/>
        <rFont val="Calibri"/>
        <family val="2"/>
        <scheme val="minor"/>
      </rPr>
      <t>t CO₂/an</t>
    </r>
  </si>
  <si>
    <r>
      <rPr>
        <i/>
        <sz val="11"/>
        <color theme="0" tint="-0.499984740745262"/>
        <rFont val="Calibri"/>
        <family val="2"/>
        <scheme val="minor"/>
      </rPr>
      <t>- Mise en œuvre</t>
    </r>
  </si>
  <si>
    <r>
      <rPr>
        <i/>
        <sz val="11"/>
        <color theme="0" tint="-0.499984740745262"/>
        <rFont val="Calibri"/>
        <family val="2"/>
        <scheme val="minor"/>
      </rPr>
      <t>- Mise en œuvre prévue</t>
    </r>
  </si>
  <si>
    <r>
      <rPr>
        <i/>
        <sz val="11"/>
        <color theme="0" tint="-0.499984740745262"/>
        <rFont val="Calibri"/>
        <family val="2"/>
        <scheme val="minor"/>
      </rPr>
      <t>- Pas (encore) de mise en œuvre</t>
    </r>
  </si>
  <si>
    <r>
      <rPr>
        <i/>
        <sz val="11"/>
        <color theme="0" tint="-0.499984740745262"/>
        <rFont val="Calibri"/>
        <family val="2"/>
        <scheme val="minor"/>
      </rPr>
      <t>- Mise en œuvre</t>
    </r>
  </si>
  <si>
    <r>
      <rPr>
        <i/>
        <sz val="11"/>
        <color theme="0" tint="-0.499984740745262"/>
        <rFont val="Calibri"/>
        <family val="2"/>
        <scheme val="minor"/>
      </rPr>
      <t>- Mise en œuvre prévue</t>
    </r>
  </si>
  <si>
    <r>
      <rPr>
        <i/>
        <sz val="11"/>
        <color theme="0" tint="-0.499984740745262"/>
        <rFont val="Calibri"/>
        <family val="2"/>
        <scheme val="minor"/>
      </rPr>
      <t>- Pas (encore) de mise en œuvre</t>
    </r>
  </si>
  <si>
    <r>
      <rPr>
        <i/>
        <sz val="11"/>
        <color theme="0" tint="-0.499984740745262"/>
        <rFont val="Calibri"/>
        <family val="2"/>
        <scheme val="minor"/>
      </rPr>
      <t>- Mise en œuvre</t>
    </r>
  </si>
  <si>
    <r>
      <rPr>
        <i/>
        <sz val="11"/>
        <color theme="0" tint="-0.499984740745262"/>
        <rFont val="Calibri"/>
        <family val="2"/>
        <scheme val="minor"/>
      </rPr>
      <t>- Mise en œuvre prévue</t>
    </r>
  </si>
  <si>
    <r>
      <rPr>
        <i/>
        <sz val="11"/>
        <color theme="0" tint="-0.499984740745262"/>
        <rFont val="Calibri"/>
        <family val="2"/>
        <scheme val="minor"/>
      </rPr>
      <t>- Pas (encore) de mise en œuvre</t>
    </r>
  </si>
  <si>
    <r>
      <rPr>
        <i/>
        <sz val="11"/>
        <color theme="0" tint="-0.499984740745262"/>
        <rFont val="Calibri"/>
        <family val="2"/>
        <scheme val="minor"/>
      </rPr>
      <t>- Mise en œuvre</t>
    </r>
  </si>
  <si>
    <r>
      <rPr>
        <i/>
        <sz val="11"/>
        <color theme="0" tint="-0.499984740745262"/>
        <rFont val="Calibri"/>
        <family val="2"/>
        <scheme val="minor"/>
      </rPr>
      <t>- Mise en œuvre prévue</t>
    </r>
  </si>
  <si>
    <r>
      <rPr>
        <i/>
        <sz val="11"/>
        <color theme="0" tint="-0.499984740745262"/>
        <rFont val="Calibri"/>
        <family val="2"/>
        <scheme val="minor"/>
      </rPr>
      <t>- Pas (encore) de mise en œuvre</t>
    </r>
  </si>
  <si>
    <r>
      <rPr>
        <b/>
        <sz val="11"/>
        <color theme="1" tint="0.34998626667073579"/>
        <rFont val="Calibri"/>
        <family val="2"/>
        <scheme val="minor"/>
      </rPr>
      <t>an</t>
    </r>
  </si>
  <si>
    <r>
      <rPr>
        <i/>
        <sz val="11"/>
        <color theme="0" tint="-0.499984740745262"/>
        <rFont val="Calibri"/>
        <family val="2"/>
        <scheme val="minor"/>
      </rPr>
      <t>- Mise en œuvre</t>
    </r>
  </si>
  <si>
    <r>
      <rPr>
        <i/>
        <sz val="11"/>
        <color theme="0" tint="-0.499984740745262"/>
        <rFont val="Calibri"/>
        <family val="2"/>
        <scheme val="minor"/>
      </rPr>
      <t>- Mise en œuvre prévue</t>
    </r>
  </si>
  <si>
    <r>
      <rPr>
        <i/>
        <sz val="11"/>
        <color theme="0" tint="-0.499984740745262"/>
        <rFont val="Calibri"/>
        <family val="2"/>
        <scheme val="minor"/>
      </rPr>
      <t>- Pas (encore) de mise en œuvre</t>
    </r>
  </si>
  <si>
    <t>Une première version de cet outil a été appliquée pour contrôler les résultats des évaluations des synergies industrielles entreprises dans les parcs industriels d’Afrique du Sud et de Colombie.  Les évaluations ont été réalisées par le Centre national de production propre d’Afrique du Sud (SA-NCPC) et le Centre national de production propre de Colombie (CNPML) dans le cadre du projet pilote de PEI de l’ONUDI (2017-2018). 
La première version de l’outil était principalement qualitative et a été étendue pour quantifier les impacts des opportunités de PEI (cette version complète). Il sera utilisé pour suivre et rapporter les résultats du programme mondial de parcs éco-industriels (GEIPP) de l’ONUDI dans plusieurs pays, notamment la Colombie, l’Égypte, le Pérou, l’Ukraine et le Viêt Nam. L’outil a présenté les possibilités de synergie industrielle de manière claire et transparente. Le résumé des résultats produits par l’outil a été utilisé dans les rapports d’avancement et les rapports finaux de l’ONUDI et du CNPML destinés au donateur du projet (par exemple, le SECO) et aux parties prenantes nationales (par exemple, la direction du parc industriel).</t>
  </si>
  <si>
    <t>• Les conseils du coordinateur de l’agence de développement aux experts nationaux sur la manière d’utiliser l’outil peuvent être utiles, en fonction de la complexité du projet et des évaluations de PEI. Ces orientations pourraient également porter sur les priorités de suivi du donateur du projet et de l’agence de développement.
• Il est plus efficace de commencer à utiliser l’outil dès le début du projet. Il sert ainsi d’outil opérationnel pour guider le suivi des projets en cours et la mise en œuvre éventuelle des opportunités du PEI. 
• L’outil est très utile pour produire un résumé des résultats du PEI à inclure dans l’état d’avancement du projet et les rapports finaux pour les parties prenantes nationales et le donateur.</t>
  </si>
  <si>
    <t>Les étapes peuvent être réalisées auprès du bureau de l’expert ou de l’agence de développement. Des visites dans les parcs industriels sont nécessaires pour valider les données et contrôler la mise en œuvre des possibilités offertes par le PEI</t>
  </si>
  <si>
    <r>
      <t xml:space="preserve">Les projets relatifs aux parcs éco-industriels (PEI) ne peuvent être pleinement fructueux que s’ils produisent des résultats et des effets concrets. Il est donc important de suivre les résultats obtenus de manière standardisée et systématique. C’est particulièrement le cas pour les organisations de développement qui se concentrent sur la mise en œuvre de projets (comme l’ONUDI).
Les opportunités de PEI peuvent couvrir un large éventail d’interventions visant à améliorer les performances économiques, environnementales et sociales des parcs industriels et de leurs entreprises locataires. 
Les interventions des PEI peuvent se concentrer sur l’identification et la mise en œuvre de synergies industrielles, notamment : 
• </t>
    </r>
    <r>
      <rPr>
        <u/>
        <sz val="10"/>
        <rFont val="Calibri"/>
        <family val="2"/>
        <scheme val="minor"/>
      </rPr>
      <t>Synergies d’approvisionnement et regroupement des fournisseurs et des clients</t>
    </r>
    <r>
      <rPr>
        <sz val="10"/>
        <rFont val="Calibri"/>
        <family val="2"/>
        <scheme val="minor"/>
      </rPr>
      <t> </t>
    </r>
    <r>
      <rPr>
        <u/>
        <sz val="10"/>
        <rFont val="Calibri"/>
        <family val="2"/>
        <scheme val="minor"/>
      </rPr>
      <t>:</t>
    </r>
    <r>
      <rPr>
        <sz val="10"/>
        <rFont val="Calibri"/>
        <family val="2"/>
        <scheme val="minor"/>
      </rPr>
      <t xml:space="preserve"> Colocalisation et regroupement d’entreprises dans la chaîne d’approvisionnement afin d’exploiter les économies d’échelle et de réduire les coûts de transaction/transport et les impacts
• </t>
    </r>
    <r>
      <rPr>
        <u/>
        <sz val="10"/>
        <rFont val="Calibri"/>
        <family val="2"/>
        <scheme val="minor"/>
      </rPr>
      <t>Synergies entre services publics et partage des infrastructures</t>
    </r>
    <r>
      <rPr>
        <sz val="10"/>
        <rFont val="Calibri"/>
        <family val="2"/>
        <scheme val="minor"/>
      </rPr>
      <t> </t>
    </r>
    <r>
      <rPr>
        <u/>
        <sz val="10"/>
        <rFont val="Calibri"/>
        <family val="2"/>
        <scheme val="minor"/>
      </rPr>
      <t>:</t>
    </r>
    <r>
      <rPr>
        <sz val="10"/>
        <rFont val="Calibri"/>
        <family val="2"/>
        <scheme val="minor"/>
      </rPr>
      <t xml:space="preserve"> Utilisation partagée de l’infrastructure des services publics, principalement en ce qui concerne l’approvisionnement en eau et en énergie et la récupération (par exemple, récupération de l’eau, cogénération d’énergie et valorisation de la chaleur résiduelle)
• </t>
    </r>
    <r>
      <rPr>
        <u/>
        <sz val="10"/>
        <rFont val="Calibri"/>
        <family val="2"/>
        <scheme val="minor"/>
      </rPr>
      <t>Synergies de sous-produits et échanges de déchets</t>
    </r>
    <r>
      <rPr>
        <sz val="10"/>
        <rFont val="Calibri"/>
        <family val="2"/>
        <scheme val="minor"/>
      </rPr>
      <t> </t>
    </r>
    <r>
      <rPr>
        <u/>
        <sz val="10"/>
        <rFont val="Calibri"/>
        <family val="2"/>
        <scheme val="minor"/>
      </rPr>
      <t>:</t>
    </r>
    <r>
      <rPr>
        <sz val="10"/>
        <rFont val="Calibri"/>
        <family val="2"/>
        <scheme val="minor"/>
      </rPr>
      <t xml:space="preserve"> L’utilisation d’un sous-produit (solide, liquide ou gazeux) précédemment éliminé d’une installation par une autre installation pour produire un sous-produit de valeur 
• </t>
    </r>
    <r>
      <rPr>
        <u/>
        <sz val="10"/>
        <rFont val="Calibri"/>
        <family val="2"/>
        <scheme val="minor"/>
      </rPr>
      <t>Synergies de services</t>
    </r>
    <r>
      <rPr>
        <sz val="10"/>
        <rFont val="Calibri"/>
        <family val="2"/>
        <scheme val="minor"/>
      </rPr>
      <t> </t>
    </r>
    <r>
      <rPr>
        <u/>
        <sz val="10"/>
        <rFont val="Calibri"/>
        <family val="2"/>
        <scheme val="minor"/>
      </rPr>
      <t>:</t>
    </r>
    <r>
      <rPr>
        <sz val="10"/>
        <rFont val="Calibri"/>
        <family val="2"/>
        <scheme val="minor"/>
      </rPr>
      <t xml:space="preserve"> Partage de services et d’activités entre les entreprises d’une zone industrielle (par exemple, formation conjointe du personnel et partage des sous-traitants de maintenance)
• </t>
    </r>
    <r>
      <rPr>
        <u/>
        <sz val="10"/>
        <rFont val="Calibri"/>
        <family val="2"/>
        <scheme val="minor"/>
      </rPr>
      <t>Synergies urbaines-industrielles</t>
    </r>
    <r>
      <rPr>
        <sz val="10"/>
        <rFont val="Calibri"/>
        <family val="2"/>
        <scheme val="minor"/>
      </rPr>
      <t> </t>
    </r>
    <r>
      <rPr>
        <u/>
        <sz val="10"/>
        <rFont val="Calibri"/>
        <family val="2"/>
        <scheme val="minor"/>
      </rPr>
      <t>:</t>
    </r>
    <r>
      <rPr>
        <sz val="10"/>
        <rFont val="Calibri"/>
        <family val="2"/>
        <scheme val="minor"/>
      </rPr>
      <t xml:space="preserve"> Liens et collaborations entre les entreprises et les villes/municipalités sur la collecte, le traitement et la réutilisation des matériaux, des déchets, de l’énergie et des flux d’eau</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</si>
</sst>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
    <numFmt numFmtId="166" formatCode="mm/yyyy"/>
    <numFmt numFmtId="167" formatCode="mm\/\Y\Y\Y\Y"/>
  </numFmts>
  <fonts count="58" x14ac:knownFonts="1">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0"/>
      <color theme="1"/>
      <name val="Calibri"/>
      <family val="2"/>
      <scheme val="minor"/>
    </font>
    <font>
      <sz val="10"/>
      <color theme="1"/>
      <name val="Calibri"/>
      <family val="2"/>
      <scheme val="minor"/>
    </font>
    <font>
      <b/>
      <sz val="10"/>
      <name val="Calibri"/>
      <family val="2"/>
      <scheme val="minor"/>
    </font>
    <font>
      <sz val="10"/>
      <color theme="1"/>
      <name val="Calibri"/>
      <family val="2"/>
      <scheme val="minor"/>
    </font>
    <font>
      <sz val="10"/>
      <name val="Calibri"/>
      <family val="2"/>
      <scheme val="minor"/>
    </font>
    <font>
      <b/>
      <sz val="11"/>
      <name val="Calibri"/>
      <family val="2"/>
      <scheme val="minor"/>
    </font>
    <font>
      <b/>
      <vertAlign val="subscript"/>
      <sz val="10"/>
      <name val="Calibri"/>
      <family val="2"/>
      <scheme val="minor"/>
    </font>
    <font>
      <b/>
      <vertAlign val="superscript"/>
      <sz val="10"/>
      <name val="Calibri"/>
      <family val="2"/>
      <scheme val="minor"/>
    </font>
    <font>
      <sz val="8"/>
      <name val="Calibri"/>
      <family val="2"/>
      <scheme val="minor"/>
    </font>
    <font>
      <u/>
      <sz val="11"/>
      <color theme="11"/>
      <name val="Calibri"/>
      <family val="2"/>
      <scheme val="minor"/>
    </font>
    <font>
      <sz val="11"/>
      <color theme="1" tint="0.34998626667073579"/>
      <name val="Calibri"/>
      <family val="2"/>
      <scheme val="minor"/>
    </font>
    <font>
      <b/>
      <sz val="24"/>
      <color theme="0"/>
      <name val="Arial"/>
      <family val="2"/>
    </font>
    <font>
      <b/>
      <sz val="11"/>
      <color theme="0"/>
      <name val="Calibri"/>
      <family val="2"/>
      <scheme val="minor"/>
    </font>
    <font>
      <sz val="11"/>
      <color rgb="FFFF0000"/>
      <name val="Calibri"/>
      <family val="2"/>
      <scheme val="minor"/>
    </font>
    <font>
      <sz val="10"/>
      <color theme="1" tint="0.34998626667073579"/>
      <name val="Calibri"/>
      <family val="2"/>
      <scheme val="minor"/>
    </font>
    <font>
      <b/>
      <sz val="14"/>
      <color rgb="FFD32D20"/>
      <name val="Calibri"/>
      <family val="2"/>
      <scheme val="minor"/>
    </font>
    <font>
      <sz val="10"/>
      <color theme="1" tint="0.499984740745262"/>
      <name val="Calibri"/>
      <family val="2"/>
      <scheme val="minor"/>
    </font>
    <font>
      <b/>
      <sz val="20"/>
      <color theme="0"/>
      <name val="Arial"/>
      <family val="2"/>
    </font>
    <font>
      <sz val="20"/>
      <color theme="0"/>
      <name val="Arial"/>
      <family val="2"/>
    </font>
    <font>
      <b/>
      <sz val="11"/>
      <color theme="0"/>
      <name val="Arial"/>
      <family val="2"/>
    </font>
    <font>
      <b/>
      <sz val="14"/>
      <color theme="0"/>
      <name val="Arial"/>
      <family val="2"/>
    </font>
    <font>
      <b/>
      <sz val="14"/>
      <color rgb="FF81BD38"/>
      <name val="Arial"/>
      <family val="2"/>
    </font>
    <font>
      <b/>
      <sz val="14"/>
      <color theme="1" tint="0.34998626667073579"/>
      <name val="Calibri"/>
      <family val="2"/>
      <scheme val="minor"/>
    </font>
    <font>
      <b/>
      <sz val="14"/>
      <color theme="1" tint="0.499984740745262"/>
      <name val="Calibri"/>
      <family val="2"/>
      <scheme val="minor"/>
    </font>
    <font>
      <b/>
      <sz val="14"/>
      <color theme="0"/>
      <name val="Calibri"/>
      <family val="2"/>
      <scheme val="minor"/>
    </font>
    <font>
      <i/>
      <sz val="11"/>
      <name val="Calibri"/>
      <family val="2"/>
      <scheme val="minor"/>
    </font>
    <font>
      <sz val="12"/>
      <color theme="1"/>
      <name val="Calibri"/>
      <family val="2"/>
      <scheme val="minor"/>
    </font>
    <font>
      <b/>
      <sz val="11"/>
      <color rgb="FF4C1966"/>
      <name val="Calibri"/>
      <family val="2"/>
      <scheme val="minor"/>
    </font>
    <font>
      <b/>
      <sz val="12"/>
      <color rgb="FFD32D20"/>
      <name val="Calibri"/>
      <family val="2"/>
      <scheme val="minor"/>
    </font>
    <font>
      <b/>
      <sz val="12"/>
      <color rgb="FF4C1966"/>
      <name val="Calibri"/>
      <family val="2"/>
      <scheme val="minor"/>
    </font>
    <font>
      <sz val="5"/>
      <name val="Calibri"/>
      <family val="2"/>
      <scheme val="minor"/>
    </font>
    <font>
      <b/>
      <sz val="11"/>
      <color rgb="FFFFC000"/>
      <name val="Calibri"/>
      <family val="2"/>
      <scheme val="minor"/>
    </font>
    <font>
      <b/>
      <sz val="14"/>
      <color rgb="FFFFC000"/>
      <name val="Calibri"/>
      <family val="2"/>
      <scheme val="minor"/>
    </font>
    <font>
      <vertAlign val="subscript"/>
      <sz val="11"/>
      <name val="Calibri"/>
      <family val="2"/>
      <scheme val="minor"/>
    </font>
    <font>
      <b/>
      <sz val="16"/>
      <color theme="0"/>
      <name val="Calibri"/>
      <family val="2"/>
      <scheme val="minor"/>
    </font>
    <font>
      <b/>
      <sz val="14"/>
      <name val="Calibri"/>
      <family val="2"/>
      <scheme val="minor"/>
    </font>
    <font>
      <b/>
      <sz val="16"/>
      <name val="Calibri"/>
      <family val="2"/>
      <scheme val="minor"/>
    </font>
    <font>
      <sz val="12"/>
      <color theme="0"/>
      <name val="Calibri"/>
      <family val="2"/>
      <scheme val="minor"/>
    </font>
    <font>
      <i/>
      <sz val="11"/>
      <color theme="0" tint="-0.499984740745262"/>
      <name val="Calibri"/>
      <family val="2"/>
      <scheme val="minor"/>
    </font>
    <font>
      <sz val="5"/>
      <color rgb="FFFF0000"/>
      <name val="Calibri"/>
      <family val="2"/>
      <scheme val="minor"/>
    </font>
    <font>
      <b/>
      <vertAlign val="subscript"/>
      <sz val="10"/>
      <color theme="1"/>
      <name val="Calibri"/>
      <family val="2"/>
      <scheme val="minor"/>
    </font>
    <font>
      <b/>
      <vertAlign val="subscript"/>
      <sz val="11"/>
      <name val="Calibri"/>
      <family val="2"/>
      <scheme val="minor"/>
    </font>
    <font>
      <vertAlign val="superscript"/>
      <sz val="11"/>
      <name val="Calibri"/>
      <family val="2"/>
      <scheme val="minor"/>
    </font>
    <font>
      <sz val="8"/>
      <color theme="1"/>
      <name val="Calibri"/>
      <family val="2"/>
      <scheme val="minor"/>
    </font>
    <font>
      <i/>
      <vertAlign val="superscript"/>
      <sz val="11"/>
      <name val="Calibri"/>
      <family val="2"/>
      <scheme val="minor"/>
    </font>
    <font>
      <vertAlign val="superscript"/>
      <sz val="10"/>
      <color theme="1"/>
      <name val="Calibri"/>
      <family val="2"/>
      <scheme val="minor"/>
    </font>
    <font>
      <b/>
      <sz val="11"/>
      <color theme="1" tint="0.34998626667073579"/>
      <name val="Calibri"/>
      <family val="2"/>
      <scheme val="minor"/>
    </font>
    <font>
      <sz val="12"/>
      <color rgb="FFD32D20"/>
      <name val="Calibri"/>
      <family val="2"/>
      <scheme val="minor"/>
    </font>
    <font>
      <sz val="14"/>
      <color rgb="FFD32D20"/>
      <name val="Calibri"/>
      <family val="2"/>
      <scheme val="minor"/>
    </font>
    <font>
      <sz val="16"/>
      <color theme="0"/>
      <name val="Calibri"/>
      <family val="2"/>
      <scheme val="minor"/>
    </font>
    <font>
      <sz val="14"/>
      <name val="Calibri"/>
      <family val="2"/>
      <scheme val="minor"/>
    </font>
    <font>
      <sz val="24"/>
      <color theme="0"/>
      <name val="Arial"/>
      <family val="2"/>
    </font>
    <font>
      <sz val="9"/>
      <name val="Calibri"/>
      <family val="2"/>
      <scheme val="minor"/>
    </font>
    <font>
      <u/>
      <sz val="10"/>
      <name val="Calibri"/>
      <family val="2"/>
      <scheme val="minor"/>
    </font>
  </fonts>
  <fills count="18">
    <fill>
      <patternFill patternType="none"/>
    </fill>
    <fill>
      <patternFill patternType="gray125"/>
    </fill>
    <fill>
      <patternFill patternType="solid">
        <fgColor theme="4"/>
        <bgColor indexed="64"/>
      </patternFill>
    </fill>
    <fill>
      <patternFill patternType="solid">
        <fgColor theme="5"/>
        <bgColor indexed="64"/>
      </patternFill>
    </fill>
    <fill>
      <patternFill patternType="solid">
        <fgColor theme="0"/>
        <bgColor indexed="64"/>
      </patternFill>
    </fill>
    <fill>
      <patternFill patternType="solid">
        <fgColor theme="0" tint="-0.14999847407452621"/>
        <bgColor indexed="64"/>
      </patternFill>
    </fill>
    <fill>
      <patternFill patternType="solid">
        <fgColor theme="3"/>
        <bgColor indexed="64"/>
      </patternFill>
    </fill>
    <fill>
      <patternFill patternType="solid">
        <fgColor theme="0" tint="-4.9989318521683403E-2"/>
        <bgColor indexed="64"/>
      </patternFill>
    </fill>
    <fill>
      <patternFill patternType="solid">
        <fgColor rgb="FFFFF6DE"/>
        <bgColor indexed="64"/>
      </patternFill>
    </fill>
    <fill>
      <patternFill patternType="solid">
        <fgColor rgb="FF005394"/>
        <bgColor indexed="64"/>
      </patternFill>
    </fill>
    <fill>
      <patternFill patternType="solid">
        <fgColor rgb="FFD9E1F2"/>
        <bgColor indexed="64"/>
      </patternFill>
    </fill>
    <fill>
      <patternFill patternType="solid">
        <fgColor theme="8"/>
        <bgColor indexed="64"/>
      </patternFill>
    </fill>
    <fill>
      <patternFill patternType="solid">
        <fgColor theme="9"/>
        <bgColor indexed="64"/>
      </patternFill>
    </fill>
    <fill>
      <patternFill patternType="solid">
        <fgColor theme="7"/>
        <bgColor indexed="64"/>
      </patternFill>
    </fill>
    <fill>
      <patternFill patternType="solid">
        <fgColor theme="6"/>
        <bgColor indexed="64"/>
      </patternFill>
    </fill>
    <fill>
      <patternFill patternType="solid">
        <fgColor rgb="FFF9C51F"/>
        <bgColor indexed="64"/>
      </patternFill>
    </fill>
    <fill>
      <patternFill patternType="solid">
        <fgColor rgb="FFD32D20"/>
        <bgColor indexed="64"/>
      </patternFill>
    </fill>
    <fill>
      <patternFill patternType="solid">
        <fgColor rgb="FFE9E9E9"/>
        <bgColor indexed="64"/>
      </patternFill>
    </fill>
  </fills>
  <borders count="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thin">
        <color auto="1"/>
      </right>
      <top style="thin">
        <color auto="1"/>
      </top>
      <bottom/>
      <diagonal/>
    </border>
    <border>
      <left/>
      <right style="hair">
        <color auto="1"/>
      </right>
      <top/>
      <bottom style="thin">
        <color auto="1"/>
      </bottom>
      <diagonal/>
    </border>
    <border>
      <left style="hair">
        <color auto="1"/>
      </left>
      <right/>
      <top/>
      <bottom style="thin">
        <color auto="1"/>
      </bottom>
      <diagonal/>
    </border>
    <border>
      <left/>
      <right style="hair">
        <color auto="1"/>
      </right>
      <top style="thin">
        <color auto="1"/>
      </top>
      <bottom style="thin">
        <color auto="1"/>
      </bottom>
      <diagonal/>
    </border>
    <border>
      <left style="hair">
        <color auto="1"/>
      </left>
      <right/>
      <top style="thin">
        <color auto="1"/>
      </top>
      <bottom style="thin">
        <color auto="1"/>
      </bottom>
      <diagonal/>
    </border>
    <border>
      <left/>
      <right/>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style="thin">
        <color auto="1"/>
      </right>
      <top style="medium">
        <color auto="1"/>
      </top>
      <bottom style="thin">
        <color auto="1"/>
      </bottom>
      <diagonal/>
    </border>
    <border>
      <left/>
      <right style="thin">
        <color auto="1"/>
      </right>
      <top/>
      <bottom style="thin">
        <color indexed="64"/>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indexed="64"/>
      </left>
      <right/>
      <top/>
      <bottom style="thin">
        <color auto="1"/>
      </bottom>
      <diagonal/>
    </border>
    <border>
      <left style="medium">
        <color rgb="FFD32D20"/>
      </left>
      <right/>
      <top style="medium">
        <color rgb="FFD32D20"/>
      </top>
      <bottom/>
      <diagonal/>
    </border>
    <border>
      <left/>
      <right/>
      <top style="medium">
        <color rgb="FFD32D20"/>
      </top>
      <bottom/>
      <diagonal/>
    </border>
    <border>
      <left/>
      <right style="medium">
        <color rgb="FFD32D20"/>
      </right>
      <top style="medium">
        <color rgb="FFD32D20"/>
      </top>
      <bottom/>
      <diagonal/>
    </border>
    <border>
      <left style="medium">
        <color rgb="FFD32D20"/>
      </left>
      <right/>
      <top/>
      <bottom/>
      <diagonal/>
    </border>
    <border>
      <left/>
      <right style="medium">
        <color rgb="FFD32D20"/>
      </right>
      <top/>
      <bottom/>
      <diagonal/>
    </border>
    <border>
      <left style="medium">
        <color rgb="FFD32D20"/>
      </left>
      <right/>
      <top/>
      <bottom style="medium">
        <color rgb="FFD32D20"/>
      </bottom>
      <diagonal/>
    </border>
    <border>
      <left/>
      <right/>
      <top/>
      <bottom style="medium">
        <color rgb="FFD32D20"/>
      </bottom>
      <diagonal/>
    </border>
    <border>
      <left/>
      <right style="medium">
        <color rgb="FFD32D20"/>
      </right>
      <top/>
      <bottom style="medium">
        <color rgb="FFD32D20"/>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0" tint="-0.499984740745262"/>
      </left>
      <right/>
      <top/>
      <bottom/>
      <diagonal/>
    </border>
    <border>
      <left/>
      <right style="medium">
        <color theme="0" tint="-0.499984740745262"/>
      </right>
      <top/>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right style="medium">
        <color theme="1"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style="medium">
        <color theme="1" tint="0.499984740745262"/>
      </right>
      <top style="medium">
        <color theme="0" tint="-0.499984740745262"/>
      </top>
      <bottom/>
      <diagonal/>
    </border>
    <border>
      <left style="medium">
        <color theme="1" tint="0.499984740745262"/>
      </left>
      <right/>
      <top style="medium">
        <color theme="0" tint="-0.499984740745262"/>
      </top>
      <bottom/>
      <diagonal/>
    </border>
    <border>
      <left style="medium">
        <color theme="0" tint="-0.499984740745262"/>
      </left>
      <right/>
      <top/>
      <bottom style="medium">
        <color theme="1" tint="0.499984740745262"/>
      </bottom>
      <diagonal/>
    </border>
    <border>
      <left/>
      <right style="medium">
        <color theme="0" tint="-0.499984740745262"/>
      </right>
      <top/>
      <bottom style="medium">
        <color theme="1" tint="0.499984740745262"/>
      </bottom>
      <diagonal/>
    </border>
    <border>
      <left style="medium">
        <color theme="0" tint="-0.499984740745262"/>
      </left>
      <right/>
      <top style="medium">
        <color theme="1" tint="0.499984740745262"/>
      </top>
      <bottom/>
      <diagonal/>
    </border>
    <border>
      <left/>
      <right style="medium">
        <color theme="0" tint="-0.499984740745262"/>
      </right>
      <top style="medium">
        <color theme="1" tint="0.499984740745262"/>
      </top>
      <bottom/>
      <diagonal/>
    </border>
    <border>
      <left style="thin">
        <color auto="1"/>
      </left>
      <right style="thin">
        <color auto="1"/>
      </right>
      <top/>
      <bottom style="thin">
        <color auto="1"/>
      </bottom>
      <diagonal/>
    </border>
  </borders>
  <cellStyleXfs count="9">
    <xf numFmtId="0" fontId="0" fillId="0" borderId="0"/>
    <xf numFmtId="0" fontId="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9" fillId="15" borderId="1" applyFill="0" applyAlignment="0">
      <alignment horizontal="right" vertical="center"/>
    </xf>
    <xf numFmtId="0" fontId="9" fillId="15" borderId="1" applyAlignment="0">
      <alignment horizontal="right" vertical="center"/>
    </xf>
    <xf numFmtId="0" fontId="13" fillId="0" borderId="0" applyNumberFormat="0" applyFill="0" applyBorder="0" applyAlignment="0" applyProtection="0"/>
    <xf numFmtId="0" fontId="13" fillId="0" borderId="0" applyNumberFormat="0" applyFill="0" applyBorder="0" applyAlignment="0" applyProtection="0"/>
  </cellStyleXfs>
  <cellXfs count="320">
    <xf numFmtId="0" fontId="0" fillId="0" borderId="0" xfId="0"/>
    <xf numFmtId="0" fontId="5" fillId="0" borderId="0" xfId="0" applyFont="1" applyAlignment="1">
      <alignment vertical="top"/>
    </xf>
    <xf numFmtId="0" fontId="5" fillId="0" borderId="0" xfId="0" applyFont="1" applyAlignment="1">
      <alignment vertical="top" wrapText="1"/>
    </xf>
    <xf numFmtId="0" fontId="6" fillId="0" borderId="0" xfId="0" applyFont="1" applyAlignment="1">
      <alignment vertical="top"/>
    </xf>
    <xf numFmtId="0" fontId="7" fillId="0" borderId="0" xfId="0" applyFont="1" applyAlignment="1">
      <alignment vertical="top" wrapText="1"/>
    </xf>
    <xf numFmtId="0" fontId="0" fillId="0" borderId="0" xfId="0" applyAlignment="1">
      <alignment wrapText="1"/>
    </xf>
    <xf numFmtId="0" fontId="1" fillId="7" borderId="10" xfId="0" applyFont="1" applyFill="1" applyBorder="1" applyAlignment="1">
      <alignment vertical="center" wrapText="1"/>
    </xf>
    <xf numFmtId="0" fontId="7" fillId="0" borderId="0" xfId="0" applyFont="1" applyAlignment="1">
      <alignment vertical="center" wrapText="1"/>
    </xf>
    <xf numFmtId="0" fontId="8" fillId="0" borderId="0" xfId="0" applyFont="1" applyAlignment="1">
      <alignment horizontal="center" vertical="center" wrapText="1"/>
    </xf>
    <xf numFmtId="0" fontId="6" fillId="10" borderId="3" xfId="0" applyFont="1" applyFill="1" applyBorder="1" applyAlignment="1">
      <alignment horizontal="center" vertical="center" wrapText="1"/>
    </xf>
    <xf numFmtId="0" fontId="6" fillId="10" borderId="1"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9" xfId="0" applyFont="1" applyFill="1" applyBorder="1" applyAlignment="1">
      <alignment horizontal="center" vertical="center" wrapText="1"/>
    </xf>
    <xf numFmtId="0" fontId="0" fillId="16" borderId="0" xfId="0" applyFill="1" applyAlignment="1">
      <alignment wrapText="1"/>
    </xf>
    <xf numFmtId="0" fontId="15" fillId="16" borderId="0" xfId="0" applyFont="1" applyFill="1" applyAlignment="1">
      <alignment vertical="center" wrapText="1"/>
    </xf>
    <xf numFmtId="3" fontId="9" fillId="7" borderId="11" xfId="0" applyNumberFormat="1" applyFont="1" applyFill="1" applyBorder="1" applyAlignment="1">
      <alignment horizontal="center" vertical="center" wrapText="1"/>
    </xf>
    <xf numFmtId="0" fontId="0" fillId="16" borderId="0" xfId="0" applyFill="1" applyAlignment="1">
      <alignment horizontal="center" vertical="center" wrapText="1"/>
    </xf>
    <xf numFmtId="0" fontId="6" fillId="0" borderId="0" xfId="0" applyFont="1" applyAlignment="1">
      <alignment horizontal="center" vertical="center"/>
    </xf>
    <xf numFmtId="0" fontId="5" fillId="0" borderId="0" xfId="0" applyFont="1" applyAlignment="1">
      <alignment horizontal="center" vertical="center" wrapText="1"/>
    </xf>
    <xf numFmtId="0" fontId="14" fillId="0" borderId="4" xfId="0" applyFont="1" applyBorder="1" applyAlignment="1">
      <alignment horizontal="center" vertical="center" wrapText="1"/>
    </xf>
    <xf numFmtId="0" fontId="4" fillId="0" borderId="0" xfId="0" applyFont="1" applyAlignment="1">
      <alignment horizontal="right" vertical="center"/>
    </xf>
    <xf numFmtId="0" fontId="1" fillId="5" borderId="10" xfId="0" applyFont="1" applyFill="1" applyBorder="1" applyAlignment="1">
      <alignment horizontal="right" vertical="center" wrapText="1"/>
    </xf>
    <xf numFmtId="0" fontId="8" fillId="0" borderId="21" xfId="0" applyFont="1" applyBorder="1" applyAlignment="1">
      <alignment horizontal="center" vertical="center" wrapText="1"/>
    </xf>
    <xf numFmtId="0" fontId="20" fillId="17" borderId="10" xfId="0" applyFont="1" applyFill="1" applyBorder="1" applyAlignment="1">
      <alignment horizontal="center" vertical="center" wrapText="1"/>
    </xf>
    <xf numFmtId="0" fontId="20" fillId="17" borderId="11" xfId="0" applyFont="1" applyFill="1" applyBorder="1" applyAlignment="1">
      <alignment horizontal="center" vertical="center" wrapText="1"/>
    </xf>
    <xf numFmtId="0" fontId="20" fillId="17" borderId="13" xfId="0" applyFont="1" applyFill="1" applyBorder="1" applyAlignment="1">
      <alignment horizontal="center" vertical="center" wrapText="1"/>
    </xf>
    <xf numFmtId="0" fontId="20" fillId="17" borderId="12" xfId="0" applyFont="1" applyFill="1" applyBorder="1" applyAlignment="1">
      <alignment horizontal="center" vertical="center" wrapText="1"/>
    </xf>
    <xf numFmtId="0" fontId="0" fillId="16" borderId="0" xfId="0" applyFill="1" applyAlignment="1">
      <alignment horizontal="center" wrapText="1"/>
    </xf>
    <xf numFmtId="0" fontId="15" fillId="16" borderId="0" xfId="0" applyFont="1" applyFill="1" applyAlignment="1">
      <alignment horizontal="center" vertical="center" wrapText="1"/>
    </xf>
    <xf numFmtId="0" fontId="7" fillId="0" borderId="0" xfId="0" applyFont="1" applyAlignment="1">
      <alignment horizontal="center" vertical="top" wrapText="1"/>
    </xf>
    <xf numFmtId="2" fontId="0" fillId="16" borderId="0" xfId="0" applyNumberFormat="1" applyFill="1" applyAlignment="1">
      <alignment wrapText="1"/>
    </xf>
    <xf numFmtId="2" fontId="7" fillId="0" borderId="0" xfId="0" applyNumberFormat="1" applyFont="1" applyAlignment="1">
      <alignment vertical="top" wrapText="1"/>
    </xf>
    <xf numFmtId="2" fontId="6" fillId="10" borderId="3" xfId="0" applyNumberFormat="1" applyFont="1" applyFill="1" applyBorder="1" applyAlignment="1">
      <alignment horizontal="center" vertical="center" wrapText="1"/>
    </xf>
    <xf numFmtId="2" fontId="6" fillId="10" borderId="9" xfId="0" applyNumberFormat="1" applyFont="1" applyFill="1" applyBorder="1" applyAlignment="1">
      <alignment horizontal="center" vertical="center" wrapText="1"/>
    </xf>
    <xf numFmtId="0" fontId="20" fillId="17" borderId="15" xfId="0" applyFont="1" applyFill="1" applyBorder="1" applyAlignment="1">
      <alignment horizontal="left" vertical="center" wrapText="1" indent="1"/>
    </xf>
    <xf numFmtId="49" fontId="20" fillId="17" borderId="16" xfId="0" applyNumberFormat="1" applyFont="1" applyFill="1" applyBorder="1" applyAlignment="1">
      <alignment horizontal="center" vertical="center" wrapText="1"/>
    </xf>
    <xf numFmtId="49" fontId="20" fillId="17" borderId="17" xfId="0" applyNumberFormat="1" applyFont="1" applyFill="1" applyBorder="1" applyAlignment="1">
      <alignment horizontal="left" vertical="center" wrapText="1" indent="1"/>
    </xf>
    <xf numFmtId="166" fontId="20" fillId="17" borderId="16" xfId="0" applyNumberFormat="1" applyFont="1" applyFill="1" applyBorder="1" applyAlignment="1">
      <alignment horizontal="center" vertical="center" wrapText="1"/>
    </xf>
    <xf numFmtId="4" fontId="20" fillId="17" borderId="13" xfId="0" applyNumberFormat="1" applyFont="1" applyFill="1" applyBorder="1" applyAlignment="1">
      <alignment horizontal="center" vertical="center"/>
    </xf>
    <xf numFmtId="4" fontId="20" fillId="17" borderId="15" xfId="0" applyNumberFormat="1" applyFont="1" applyFill="1" applyBorder="1" applyAlignment="1">
      <alignment horizontal="center" vertical="center"/>
    </xf>
    <xf numFmtId="4" fontId="20" fillId="17" borderId="16" xfId="0" applyNumberFormat="1" applyFont="1" applyFill="1" applyBorder="1" applyAlignment="1" applyProtection="1">
      <alignment horizontal="center" vertical="center"/>
      <protection hidden="1"/>
    </xf>
    <xf numFmtId="4" fontId="20" fillId="17" borderId="16" xfId="0" applyNumberFormat="1" applyFont="1" applyFill="1" applyBorder="1" applyAlignment="1">
      <alignment horizontal="center" vertical="center" wrapText="1"/>
    </xf>
    <xf numFmtId="4" fontId="20" fillId="17" borderId="13" xfId="0" applyNumberFormat="1" applyFont="1" applyFill="1" applyBorder="1" applyAlignment="1" applyProtection="1">
      <alignment horizontal="center" vertical="center" wrapText="1"/>
      <protection hidden="1"/>
    </xf>
    <xf numFmtId="4" fontId="20" fillId="17" borderId="3" xfId="0" applyNumberFormat="1" applyFont="1" applyFill="1" applyBorder="1" applyAlignment="1" applyProtection="1">
      <alignment horizontal="center" vertical="center"/>
      <protection hidden="1"/>
    </xf>
    <xf numFmtId="3" fontId="20" fillId="17" borderId="13" xfId="0" applyNumberFormat="1" applyFont="1" applyFill="1" applyBorder="1" applyAlignment="1">
      <alignment horizontal="center" vertical="center" wrapText="1"/>
    </xf>
    <xf numFmtId="49" fontId="20" fillId="17" borderId="3" xfId="0" applyNumberFormat="1" applyFont="1" applyFill="1" applyBorder="1" applyAlignment="1">
      <alignment horizontal="center" vertical="center" wrapText="1"/>
    </xf>
    <xf numFmtId="49" fontId="20" fillId="17" borderId="16" xfId="0" applyNumberFormat="1" applyFont="1" applyFill="1" applyBorder="1" applyAlignment="1">
      <alignment horizontal="left" vertical="center" wrapText="1" indent="1"/>
    </xf>
    <xf numFmtId="4" fontId="20" fillId="17" borderId="17" xfId="0" applyNumberFormat="1" applyFont="1" applyFill="1" applyBorder="1" applyAlignment="1">
      <alignment horizontal="left" vertical="center" wrapText="1" indent="1"/>
    </xf>
    <xf numFmtId="4" fontId="20" fillId="17" borderId="12" xfId="0" applyNumberFormat="1" applyFont="1" applyFill="1" applyBorder="1" applyAlignment="1">
      <alignment horizontal="left" vertical="center" wrapText="1" indent="1"/>
    </xf>
    <xf numFmtId="3" fontId="20" fillId="17" borderId="17" xfId="0" applyNumberFormat="1" applyFont="1" applyFill="1" applyBorder="1" applyAlignment="1">
      <alignment horizontal="center" vertical="center"/>
    </xf>
    <xf numFmtId="3" fontId="20" fillId="17" borderId="12" xfId="0" applyNumberFormat="1" applyFont="1" applyFill="1" applyBorder="1" applyAlignment="1">
      <alignment horizontal="center" vertical="center"/>
    </xf>
    <xf numFmtId="4" fontId="20" fillId="17" borderId="16" xfId="0" applyNumberFormat="1" applyFont="1" applyFill="1" applyBorder="1" applyAlignment="1" applyProtection="1">
      <alignment horizontal="center" vertical="center" wrapText="1"/>
      <protection hidden="1"/>
    </xf>
    <xf numFmtId="2" fontId="20" fillId="17" borderId="4" xfId="0" applyNumberFormat="1" applyFont="1" applyFill="1" applyBorder="1" applyAlignment="1">
      <alignment horizontal="center" vertical="center" wrapText="1"/>
    </xf>
    <xf numFmtId="49" fontId="20" fillId="17" borderId="3" xfId="0" applyNumberFormat="1" applyFont="1" applyFill="1" applyBorder="1" applyAlignment="1">
      <alignment horizontal="left" vertical="center" wrapText="1" indent="1"/>
    </xf>
    <xf numFmtId="49" fontId="20" fillId="17" borderId="5" xfId="0" applyNumberFormat="1" applyFont="1" applyFill="1" applyBorder="1" applyAlignment="1">
      <alignment horizontal="left" vertical="center" wrapText="1" indent="1"/>
    </xf>
    <xf numFmtId="0" fontId="20" fillId="17" borderId="22" xfId="0" applyFont="1" applyFill="1" applyBorder="1" applyAlignment="1">
      <alignment horizontal="left" vertical="center" wrapText="1" indent="1"/>
    </xf>
    <xf numFmtId="49" fontId="20" fillId="17" borderId="23" xfId="0" applyNumberFormat="1" applyFont="1" applyFill="1" applyBorder="1" applyAlignment="1">
      <alignment horizontal="center" vertical="center" wrapText="1"/>
    </xf>
    <xf numFmtId="49" fontId="20" fillId="17" borderId="24" xfId="0" applyNumberFormat="1" applyFont="1" applyFill="1" applyBorder="1" applyAlignment="1">
      <alignment horizontal="left" vertical="center" wrapText="1" indent="1"/>
    </xf>
    <xf numFmtId="166" fontId="20" fillId="17" borderId="23" xfId="0" applyNumberFormat="1" applyFont="1" applyFill="1" applyBorder="1" applyAlignment="1">
      <alignment horizontal="center" vertical="center" wrapText="1"/>
    </xf>
    <xf numFmtId="4" fontId="20" fillId="17" borderId="11" xfId="0" applyNumberFormat="1" applyFont="1" applyFill="1" applyBorder="1" applyAlignment="1">
      <alignment horizontal="center" vertical="center"/>
    </xf>
    <xf numFmtId="4" fontId="20" fillId="17" borderId="22" xfId="0" applyNumberFormat="1" applyFont="1" applyFill="1" applyBorder="1" applyAlignment="1">
      <alignment horizontal="center" vertical="center"/>
    </xf>
    <xf numFmtId="4" fontId="20" fillId="17" borderId="23" xfId="0" applyNumberFormat="1" applyFont="1" applyFill="1" applyBorder="1" applyAlignment="1" applyProtection="1">
      <alignment horizontal="center" vertical="center"/>
      <protection hidden="1"/>
    </xf>
    <xf numFmtId="4" fontId="20" fillId="17" borderId="23" xfId="0" applyNumberFormat="1" applyFont="1" applyFill="1" applyBorder="1" applyAlignment="1">
      <alignment horizontal="center" vertical="center" wrapText="1"/>
    </xf>
    <xf numFmtId="4" fontId="20" fillId="17" borderId="11" xfId="0" applyNumberFormat="1" applyFont="1" applyFill="1" applyBorder="1" applyAlignment="1" applyProtection="1">
      <alignment horizontal="center" vertical="center" wrapText="1"/>
      <protection hidden="1"/>
    </xf>
    <xf numFmtId="4" fontId="20" fillId="17" borderId="25" xfId="0" applyNumberFormat="1" applyFont="1" applyFill="1" applyBorder="1" applyAlignment="1" applyProtection="1">
      <alignment horizontal="center" vertical="center"/>
      <protection hidden="1"/>
    </xf>
    <xf numFmtId="3" fontId="20" fillId="17" borderId="11" xfId="0" applyNumberFormat="1" applyFont="1" applyFill="1" applyBorder="1" applyAlignment="1">
      <alignment horizontal="center" vertical="center" wrapText="1"/>
    </xf>
    <xf numFmtId="49" fontId="20" fillId="17" borderId="25" xfId="0" applyNumberFormat="1" applyFont="1" applyFill="1" applyBorder="1" applyAlignment="1">
      <alignment horizontal="center" vertical="center" wrapText="1"/>
    </xf>
    <xf numFmtId="49" fontId="20" fillId="17" borderId="23" xfId="0" applyNumberFormat="1" applyFont="1" applyFill="1" applyBorder="1" applyAlignment="1">
      <alignment horizontal="left" vertical="center" wrapText="1" indent="1"/>
    </xf>
    <xf numFmtId="4" fontId="20" fillId="17" borderId="24" xfId="0" applyNumberFormat="1" applyFont="1" applyFill="1" applyBorder="1" applyAlignment="1">
      <alignment horizontal="left" vertical="center" wrapText="1" indent="1"/>
    </xf>
    <xf numFmtId="4" fontId="20" fillId="17" borderId="10" xfId="0" applyNumberFormat="1" applyFont="1" applyFill="1" applyBorder="1" applyAlignment="1">
      <alignment horizontal="left" vertical="center" wrapText="1" indent="1"/>
    </xf>
    <xf numFmtId="3" fontId="20" fillId="17" borderId="24" xfId="0" applyNumberFormat="1" applyFont="1" applyFill="1" applyBorder="1" applyAlignment="1">
      <alignment horizontal="center" vertical="center"/>
    </xf>
    <xf numFmtId="3" fontId="20" fillId="17" borderId="10" xfId="0" applyNumberFormat="1" applyFont="1" applyFill="1" applyBorder="1" applyAlignment="1">
      <alignment horizontal="center" vertical="center"/>
    </xf>
    <xf numFmtId="2" fontId="20" fillId="17" borderId="14" xfId="0" applyNumberFormat="1" applyFont="1" applyFill="1" applyBorder="1" applyAlignment="1">
      <alignment horizontal="center" vertical="center" wrapText="1"/>
    </xf>
    <xf numFmtId="49" fontId="20" fillId="17" borderId="25" xfId="0" applyNumberFormat="1" applyFont="1" applyFill="1" applyBorder="1" applyAlignment="1">
      <alignment horizontal="left" vertical="center" wrapText="1" indent="1"/>
    </xf>
    <xf numFmtId="49" fontId="20" fillId="17" borderId="21" xfId="0" applyNumberFormat="1" applyFont="1" applyFill="1" applyBorder="1" applyAlignment="1">
      <alignment horizontal="left" vertical="center" wrapText="1" indent="1"/>
    </xf>
    <xf numFmtId="4" fontId="20" fillId="17" borderId="23" xfId="0" applyNumberFormat="1" applyFont="1" applyFill="1" applyBorder="1" applyAlignment="1" applyProtection="1">
      <alignment horizontal="center" vertical="center" wrapText="1"/>
      <protection hidden="1"/>
    </xf>
    <xf numFmtId="0" fontId="0" fillId="0" borderId="0" xfId="0" applyAlignment="1">
      <alignment horizontal="left" vertical="center"/>
    </xf>
    <xf numFmtId="0" fontId="0" fillId="0" borderId="0" xfId="0" applyAlignment="1">
      <alignment horizontal="left" vertical="top" wrapText="1"/>
    </xf>
    <xf numFmtId="0" fontId="21" fillId="16" borderId="0" xfId="0" applyFont="1" applyFill="1" applyAlignment="1">
      <alignment vertical="top"/>
    </xf>
    <xf numFmtId="0" fontId="21" fillId="16" borderId="0" xfId="0" applyFont="1" applyFill="1" applyAlignment="1">
      <alignment vertical="center"/>
    </xf>
    <xf numFmtId="0" fontId="23" fillId="4" borderId="0" xfId="0" applyFont="1" applyFill="1" applyAlignment="1">
      <alignment horizontal="left" vertical="center" wrapText="1"/>
    </xf>
    <xf numFmtId="0" fontId="0" fillId="4" borderId="0" xfId="0" applyFill="1" applyAlignment="1">
      <alignment wrapText="1"/>
    </xf>
    <xf numFmtId="0" fontId="0" fillId="0" borderId="29" xfId="0" applyBorder="1" applyAlignment="1">
      <alignment horizontal="left" vertical="top" wrapText="1"/>
    </xf>
    <xf numFmtId="0" fontId="2" fillId="0" borderId="0" xfId="1" applyBorder="1" applyAlignment="1">
      <alignment vertical="center" wrapText="1"/>
    </xf>
    <xf numFmtId="0" fontId="0" fillId="0" borderId="30" xfId="0" applyBorder="1" applyAlignment="1">
      <alignment wrapText="1"/>
    </xf>
    <xf numFmtId="0" fontId="2" fillId="0" borderId="0" xfId="1" applyAlignment="1">
      <alignment vertical="center" wrapText="1"/>
    </xf>
    <xf numFmtId="0" fontId="25" fillId="0" borderId="0" xfId="0" applyFont="1" applyAlignment="1">
      <alignment vertical="center" wrapText="1"/>
    </xf>
    <xf numFmtId="0" fontId="25" fillId="0" borderId="29" xfId="0" applyFont="1" applyBorder="1" applyAlignment="1">
      <alignment vertical="center" wrapText="1"/>
    </xf>
    <xf numFmtId="0" fontId="25" fillId="0" borderId="30" xfId="0" applyFont="1" applyBorder="1" applyAlignment="1">
      <alignment vertical="center" wrapText="1"/>
    </xf>
    <xf numFmtId="0" fontId="0" fillId="0" borderId="0" xfId="0" applyAlignment="1">
      <alignment horizontal="left"/>
    </xf>
    <xf numFmtId="0" fontId="0" fillId="0" borderId="30" xfId="0" applyBorder="1" applyAlignment="1">
      <alignment horizontal="left"/>
    </xf>
    <xf numFmtId="0" fontId="3" fillId="0" borderId="29" xfId="0" applyFont="1" applyBorder="1" applyAlignment="1">
      <alignment horizontal="left" vertical="top" wrapText="1"/>
    </xf>
    <xf numFmtId="0" fontId="3" fillId="0" borderId="0" xfId="0" applyFont="1" applyAlignment="1">
      <alignment horizontal="left" vertical="top" wrapText="1"/>
    </xf>
    <xf numFmtId="0" fontId="0" fillId="0" borderId="0" xfId="0" applyAlignment="1">
      <alignment vertical="top"/>
    </xf>
    <xf numFmtId="0" fontId="0" fillId="0" borderId="29" xfId="0" applyBorder="1" applyAlignment="1">
      <alignment horizontal="left"/>
    </xf>
    <xf numFmtId="0" fontId="17"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vertical="top" wrapText="1"/>
    </xf>
    <xf numFmtId="0" fontId="17" fillId="0" borderId="29" xfId="0" applyFont="1" applyBorder="1" applyAlignment="1">
      <alignment vertical="center" wrapText="1"/>
    </xf>
    <xf numFmtId="0" fontId="17" fillId="0" borderId="0" xfId="0" applyFont="1" applyAlignment="1">
      <alignment horizontal="left" vertical="center"/>
    </xf>
    <xf numFmtId="0" fontId="17" fillId="0" borderId="0" xfId="0" applyFont="1" applyAlignment="1">
      <alignment vertical="center" wrapText="1"/>
    </xf>
    <xf numFmtId="0" fontId="17" fillId="0" borderId="31" xfId="0" applyFont="1" applyBorder="1" applyAlignment="1">
      <alignment vertical="top" wrapText="1"/>
    </xf>
    <xf numFmtId="0" fontId="17" fillId="0" borderId="32" xfId="0" applyFont="1" applyBorder="1" applyAlignment="1">
      <alignment vertical="top" wrapText="1"/>
    </xf>
    <xf numFmtId="0" fontId="0" fillId="0" borderId="32" xfId="0" applyBorder="1" applyAlignment="1">
      <alignment horizontal="left"/>
    </xf>
    <xf numFmtId="0" fontId="17" fillId="0" borderId="32" xfId="0" applyFont="1" applyBorder="1" applyAlignment="1">
      <alignment vertical="top"/>
    </xf>
    <xf numFmtId="0" fontId="0" fillId="0" borderId="33" xfId="0" applyBorder="1" applyAlignment="1">
      <alignment horizontal="left"/>
    </xf>
    <xf numFmtId="0" fontId="0" fillId="0" borderId="29" xfId="0" applyBorder="1"/>
    <xf numFmtId="0" fontId="31" fillId="0" borderId="0" xfId="0" applyFont="1" applyAlignment="1">
      <alignment vertical="center"/>
    </xf>
    <xf numFmtId="0" fontId="33" fillId="0" borderId="0" xfId="0" applyFont="1" applyAlignment="1">
      <alignment vertical="center"/>
    </xf>
    <xf numFmtId="0" fontId="32" fillId="0" borderId="0" xfId="0" applyFont="1" applyAlignment="1">
      <alignment vertical="center"/>
    </xf>
    <xf numFmtId="0" fontId="33" fillId="0" borderId="30" xfId="0" applyFont="1" applyBorder="1" applyAlignment="1">
      <alignment vertical="center"/>
    </xf>
    <xf numFmtId="0" fontId="3" fillId="0" borderId="30" xfId="0" applyFont="1" applyBorder="1" applyAlignment="1">
      <alignment vertical="top" wrapText="1"/>
    </xf>
    <xf numFmtId="0" fontId="3" fillId="0" borderId="31" xfId="0" applyFont="1" applyBorder="1" applyAlignment="1">
      <alignment horizontal="left" vertical="top" wrapText="1"/>
    </xf>
    <xf numFmtId="0" fontId="0" fillId="0" borderId="32" xfId="0" applyBorder="1" applyAlignment="1">
      <alignment horizontal="left" vertical="center"/>
    </xf>
    <xf numFmtId="0" fontId="3" fillId="0" borderId="33" xfId="0" applyFont="1" applyBorder="1" applyAlignment="1">
      <alignment vertical="top" wrapText="1"/>
    </xf>
    <xf numFmtId="0" fontId="3" fillId="0" borderId="32" xfId="0" applyFont="1" applyBorder="1" applyAlignment="1">
      <alignment horizontal="left" vertical="top" wrapText="1"/>
    </xf>
    <xf numFmtId="0" fontId="17" fillId="0" borderId="31" xfId="0" applyFont="1" applyBorder="1" applyAlignment="1">
      <alignment horizontal="left"/>
    </xf>
    <xf numFmtId="0" fontId="3" fillId="0" borderId="0" xfId="0" applyFont="1" applyAlignment="1">
      <alignment vertical="top" wrapText="1"/>
    </xf>
    <xf numFmtId="0" fontId="0" fillId="0" borderId="0" xfId="0" applyAlignment="1">
      <alignment vertical="center"/>
    </xf>
    <xf numFmtId="0" fontId="15" fillId="16" borderId="0" xfId="0" applyFont="1" applyFill="1" applyAlignment="1">
      <alignment horizontal="left" vertical="center" wrapText="1"/>
    </xf>
    <xf numFmtId="0" fontId="3" fillId="0" borderId="29" xfId="0" applyFont="1" applyBorder="1" applyAlignment="1">
      <alignment horizontal="left" vertical="top"/>
    </xf>
    <xf numFmtId="0" fontId="3" fillId="0" borderId="0" xfId="0" applyFont="1" applyAlignment="1">
      <alignment horizontal="left" vertical="center"/>
    </xf>
    <xf numFmtId="49" fontId="3" fillId="0" borderId="29" xfId="0" applyNumberFormat="1" applyFont="1" applyBorder="1" applyAlignment="1">
      <alignment horizontal="left" vertical="top"/>
    </xf>
    <xf numFmtId="0" fontId="3" fillId="0" borderId="0" xfId="0" applyFont="1" applyAlignment="1">
      <alignment horizontal="left"/>
    </xf>
    <xf numFmtId="0" fontId="3" fillId="0" borderId="0" xfId="0" applyFont="1" applyAlignment="1">
      <alignment horizontal="left" vertical="top"/>
    </xf>
    <xf numFmtId="0" fontId="3" fillId="0" borderId="29" xfId="0" applyFont="1" applyBorder="1" applyAlignment="1">
      <alignment vertical="top"/>
    </xf>
    <xf numFmtId="0" fontId="3" fillId="0" borderId="0" xfId="0" applyFont="1" applyAlignment="1">
      <alignment vertical="top"/>
    </xf>
    <xf numFmtId="0" fontId="16" fillId="16" borderId="0" xfId="0" applyFont="1" applyFill="1"/>
    <xf numFmtId="0" fontId="42" fillId="0" borderId="12" xfId="0" quotePrefix="1" applyFont="1" applyBorder="1" applyAlignment="1">
      <alignment horizontal="right" vertical="center" wrapText="1"/>
    </xf>
    <xf numFmtId="3" fontId="42" fillId="0" borderId="13" xfId="0" applyNumberFormat="1" applyFont="1" applyBorder="1" applyAlignment="1">
      <alignment horizontal="center" vertical="center" wrapText="1"/>
    </xf>
    <xf numFmtId="0" fontId="0" fillId="0" borderId="4" xfId="0" applyBorder="1" applyAlignment="1">
      <alignment horizontal="center" vertical="center" wrapText="1"/>
    </xf>
    <xf numFmtId="3" fontId="20" fillId="17" borderId="5" xfId="0" applyNumberFormat="1" applyFont="1" applyFill="1" applyBorder="1" applyAlignment="1">
      <alignment horizontal="center" vertical="center" wrapText="1"/>
    </xf>
    <xf numFmtId="3" fontId="20" fillId="17" borderId="4" xfId="0" applyNumberFormat="1" applyFont="1" applyFill="1" applyBorder="1" applyAlignment="1">
      <alignment horizontal="center" vertical="center" wrapText="1"/>
    </xf>
    <xf numFmtId="0" fontId="8" fillId="8" borderId="18" xfId="0" applyFont="1" applyFill="1" applyBorder="1" applyAlignment="1">
      <alignment horizontal="left" vertical="center" wrapText="1"/>
    </xf>
    <xf numFmtId="0" fontId="5" fillId="8" borderId="19" xfId="0" applyFont="1" applyFill="1" applyBorder="1" applyAlignment="1">
      <alignment horizontal="center" vertical="center" wrapText="1"/>
    </xf>
    <xf numFmtId="166" fontId="8" fillId="8" borderId="19" xfId="0" applyNumberFormat="1" applyFont="1" applyFill="1" applyBorder="1" applyAlignment="1">
      <alignment horizontal="center" vertical="center" wrapText="1"/>
    </xf>
    <xf numFmtId="0" fontId="8" fillId="8" borderId="19" xfId="0" applyFont="1" applyFill="1" applyBorder="1" applyAlignment="1">
      <alignment horizontal="left" vertical="center" wrapText="1"/>
    </xf>
    <xf numFmtId="3" fontId="8" fillId="8" borderId="18" xfId="0" applyNumberFormat="1" applyFont="1" applyFill="1" applyBorder="1" applyAlignment="1">
      <alignment horizontal="center" vertical="center" wrapText="1"/>
    </xf>
    <xf numFmtId="165" fontId="8" fillId="8" borderId="19" xfId="0" applyNumberFormat="1" applyFont="1" applyFill="1" applyBorder="1" applyAlignment="1">
      <alignment horizontal="center" vertical="center" wrapText="1"/>
    </xf>
    <xf numFmtId="164" fontId="8" fillId="10" borderId="20" xfId="0" applyNumberFormat="1" applyFont="1" applyFill="1" applyBorder="1" applyAlignment="1">
      <alignment horizontal="center" vertical="center" wrapText="1"/>
    </xf>
    <xf numFmtId="0" fontId="8" fillId="8" borderId="19" xfId="0" applyFont="1" applyFill="1" applyBorder="1" applyAlignment="1">
      <alignment horizontal="center" vertical="center" wrapText="1"/>
    </xf>
    <xf numFmtId="0" fontId="8" fillId="10" borderId="19" xfId="0" applyFont="1" applyFill="1" applyBorder="1" applyAlignment="1">
      <alignment horizontal="center" vertical="center" wrapText="1"/>
    </xf>
    <xf numFmtId="3" fontId="8" fillId="8" borderId="19" xfId="0" applyNumberFormat="1" applyFont="1" applyFill="1" applyBorder="1" applyAlignment="1">
      <alignment horizontal="center" vertical="center" wrapText="1"/>
    </xf>
    <xf numFmtId="0" fontId="8" fillId="8" borderId="20" xfId="0" applyFont="1" applyFill="1" applyBorder="1" applyAlignment="1">
      <alignment horizontal="left" vertical="center" wrapText="1"/>
    </xf>
    <xf numFmtId="3" fontId="8" fillId="8" borderId="18" xfId="0" applyNumberFormat="1" applyFont="1" applyFill="1" applyBorder="1" applyAlignment="1">
      <alignment horizontal="left" vertical="center" wrapText="1"/>
    </xf>
    <xf numFmtId="0" fontId="8" fillId="8" borderId="15" xfId="0" applyFont="1" applyFill="1" applyBorder="1" applyAlignment="1">
      <alignment horizontal="left" vertical="center" wrapText="1"/>
    </xf>
    <xf numFmtId="0" fontId="5" fillId="8" borderId="16" xfId="0" applyFont="1" applyFill="1" applyBorder="1" applyAlignment="1">
      <alignment horizontal="center" vertical="center" wrapText="1"/>
    </xf>
    <xf numFmtId="166" fontId="8" fillId="8" borderId="16" xfId="0" applyNumberFormat="1" applyFont="1" applyFill="1" applyBorder="1" applyAlignment="1">
      <alignment horizontal="center" vertical="center" wrapText="1"/>
    </xf>
    <xf numFmtId="0" fontId="8" fillId="8" borderId="16" xfId="0" applyFont="1" applyFill="1" applyBorder="1" applyAlignment="1">
      <alignment horizontal="left" vertical="center" wrapText="1"/>
    </xf>
    <xf numFmtId="3" fontId="8" fillId="8" borderId="15" xfId="0" applyNumberFormat="1" applyFont="1" applyFill="1" applyBorder="1" applyAlignment="1">
      <alignment horizontal="center" vertical="center" wrapText="1"/>
    </xf>
    <xf numFmtId="165" fontId="8" fillId="8" borderId="16" xfId="0" applyNumberFormat="1" applyFont="1" applyFill="1" applyBorder="1" applyAlignment="1">
      <alignment horizontal="center" vertical="center" wrapText="1"/>
    </xf>
    <xf numFmtId="164" fontId="8" fillId="10" borderId="17" xfId="0" applyNumberFormat="1" applyFont="1" applyFill="1" applyBorder="1" applyAlignment="1">
      <alignment horizontal="center" vertical="center" wrapText="1"/>
    </xf>
    <xf numFmtId="0" fontId="8" fillId="8" borderId="16" xfId="0" applyFont="1" applyFill="1" applyBorder="1" applyAlignment="1">
      <alignment horizontal="center" vertical="center" wrapText="1"/>
    </xf>
    <xf numFmtId="0" fontId="8" fillId="10" borderId="16" xfId="0" applyFont="1" applyFill="1" applyBorder="1" applyAlignment="1">
      <alignment horizontal="center" vertical="center" wrapText="1"/>
    </xf>
    <xf numFmtId="3" fontId="8" fillId="8" borderId="16" xfId="0" applyNumberFormat="1" applyFont="1" applyFill="1" applyBorder="1" applyAlignment="1">
      <alignment horizontal="center" vertical="center" wrapText="1"/>
    </xf>
    <xf numFmtId="0" fontId="8" fillId="8" borderId="17" xfId="0" applyFont="1" applyFill="1" applyBorder="1" applyAlignment="1">
      <alignment horizontal="left" vertical="center" wrapText="1"/>
    </xf>
    <xf numFmtId="3" fontId="8" fillId="8" borderId="15" xfId="0" applyNumberFormat="1" applyFont="1" applyFill="1" applyBorder="1" applyAlignment="1">
      <alignment horizontal="left" vertical="center" wrapText="1"/>
    </xf>
    <xf numFmtId="0" fontId="7" fillId="4" borderId="0" xfId="0" applyFont="1" applyFill="1" applyAlignment="1">
      <alignment vertical="center" wrapText="1"/>
    </xf>
    <xf numFmtId="3" fontId="5" fillId="8" borderId="16" xfId="0" applyNumberFormat="1" applyFont="1" applyFill="1" applyBorder="1" applyAlignment="1">
      <alignment horizontal="center" vertical="center" wrapText="1"/>
    </xf>
    <xf numFmtId="4" fontId="20" fillId="17" borderId="23" xfId="0" applyNumberFormat="1" applyFont="1" applyFill="1" applyBorder="1" applyAlignment="1">
      <alignment horizontal="left" vertical="center" wrapText="1" indent="1"/>
    </xf>
    <xf numFmtId="4" fontId="8" fillId="8" borderId="19" xfId="0" applyNumberFormat="1" applyFont="1" applyFill="1" applyBorder="1" applyAlignment="1">
      <alignment horizontal="center" vertical="center" wrapText="1"/>
    </xf>
    <xf numFmtId="4" fontId="8" fillId="8" borderId="16" xfId="0" applyNumberFormat="1" applyFont="1" applyFill="1" applyBorder="1" applyAlignment="1">
      <alignment horizontal="center" vertical="center" wrapText="1"/>
    </xf>
    <xf numFmtId="0" fontId="47" fillId="0" borderId="14" xfId="0" applyFont="1" applyBorder="1" applyAlignment="1">
      <alignment vertical="top" wrapText="1"/>
    </xf>
    <xf numFmtId="0" fontId="47" fillId="0" borderId="21" xfId="0" applyFont="1" applyBorder="1" applyAlignment="1">
      <alignment vertical="top" wrapText="1"/>
    </xf>
    <xf numFmtId="0" fontId="50" fillId="7" borderId="14" xfId="0" applyFont="1" applyFill="1" applyBorder="1" applyAlignment="1">
      <alignment horizontal="center" vertical="center" wrapText="1"/>
    </xf>
    <xf numFmtId="4" fontId="9" fillId="7" borderId="11" xfId="0" applyNumberFormat="1" applyFont="1" applyFill="1" applyBorder="1" applyAlignment="1">
      <alignment horizontal="center" vertical="center" wrapText="1"/>
    </xf>
    <xf numFmtId="4" fontId="42" fillId="0" borderId="13" xfId="0" applyNumberFormat="1" applyFont="1" applyBorder="1" applyAlignment="1">
      <alignment horizontal="center" vertical="center" wrapText="1"/>
    </xf>
    <xf numFmtId="0" fontId="5" fillId="0" borderId="0" xfId="0" applyFont="1" applyAlignment="1">
      <alignment horizontal="center" vertical="top" wrapText="1"/>
    </xf>
    <xf numFmtId="2" fontId="5" fillId="0" borderId="0" xfId="0" applyNumberFormat="1" applyFont="1" applyAlignment="1">
      <alignment vertical="top" wrapText="1"/>
    </xf>
    <xf numFmtId="2" fontId="5" fillId="0" borderId="0" xfId="0" applyNumberFormat="1" applyFont="1" applyAlignment="1">
      <alignment vertical="top"/>
    </xf>
    <xf numFmtId="0" fontId="5" fillId="0" borderId="0" xfId="0" applyFont="1" applyAlignment="1">
      <alignment vertical="center" wrapText="1"/>
    </xf>
    <xf numFmtId="164" fontId="5" fillId="10" borderId="19" xfId="0" applyNumberFormat="1" applyFont="1" applyFill="1" applyBorder="1" applyAlignment="1">
      <alignment horizontal="center" vertical="center" wrapText="1"/>
    </xf>
    <xf numFmtId="2" fontId="5" fillId="10" borderId="19" xfId="0" applyNumberFormat="1" applyFont="1" applyFill="1" applyBorder="1" applyAlignment="1">
      <alignment horizontal="center" vertical="center" wrapText="1"/>
    </xf>
    <xf numFmtId="164" fontId="5" fillId="10" borderId="16" xfId="0" applyNumberFormat="1" applyFont="1" applyFill="1" applyBorder="1" applyAlignment="1">
      <alignment horizontal="center" vertical="center" wrapText="1"/>
    </xf>
    <xf numFmtId="2" fontId="5" fillId="10" borderId="16" xfId="0" applyNumberFormat="1" applyFont="1" applyFill="1" applyBorder="1" applyAlignment="1">
      <alignment horizontal="center" vertical="center" wrapText="1"/>
    </xf>
    <xf numFmtId="0" fontId="5" fillId="8" borderId="15" xfId="0" applyFont="1" applyFill="1" applyBorder="1" applyAlignment="1">
      <alignment horizontal="left" vertical="center" wrapText="1"/>
    </xf>
    <xf numFmtId="166" fontId="5" fillId="8" borderId="16" xfId="0" applyNumberFormat="1" applyFont="1" applyFill="1" applyBorder="1" applyAlignment="1">
      <alignment horizontal="center" vertical="center" wrapText="1"/>
    </xf>
    <xf numFmtId="0" fontId="5" fillId="8" borderId="16" xfId="0" applyFont="1" applyFill="1" applyBorder="1" applyAlignment="1">
      <alignment horizontal="left" vertical="center" wrapText="1"/>
    </xf>
    <xf numFmtId="3" fontId="5" fillId="8" borderId="15" xfId="0" applyNumberFormat="1" applyFont="1" applyFill="1" applyBorder="1" applyAlignment="1">
      <alignment horizontal="center" vertical="center" wrapText="1"/>
    </xf>
    <xf numFmtId="165" fontId="5" fillId="8" borderId="16" xfId="0" applyNumberFormat="1" applyFont="1" applyFill="1" applyBorder="1" applyAlignment="1">
      <alignment horizontal="center" vertical="center" wrapText="1"/>
    </xf>
    <xf numFmtId="0" fontId="5" fillId="8" borderId="17" xfId="0" applyFont="1" applyFill="1" applyBorder="1" applyAlignment="1">
      <alignment horizontal="left" vertical="center" wrapText="1"/>
    </xf>
    <xf numFmtId="3" fontId="5" fillId="8" borderId="15" xfId="0" applyNumberFormat="1" applyFont="1" applyFill="1" applyBorder="1" applyAlignment="1">
      <alignment horizontal="left" vertical="center" wrapText="1"/>
    </xf>
    <xf numFmtId="4" fontId="5" fillId="8" borderId="16" xfId="0" applyNumberFormat="1" applyFont="1" applyFill="1" applyBorder="1" applyAlignment="1">
      <alignment horizontal="center" vertical="center" wrapText="1"/>
    </xf>
    <xf numFmtId="0" fontId="3" fillId="0" borderId="29" xfId="0" applyFont="1" applyBorder="1" applyAlignment="1">
      <alignment horizontal="left" vertical="top" wrapText="1"/>
    </xf>
    <xf numFmtId="0" fontId="3" fillId="0" borderId="0" xfId="0" applyFont="1" applyAlignment="1">
      <alignment horizontal="left" vertical="top" wrapText="1"/>
    </xf>
    <xf numFmtId="0" fontId="3" fillId="0" borderId="30" xfId="0" applyFont="1" applyBorder="1" applyAlignment="1">
      <alignment horizontal="left" vertical="top" wrapText="1"/>
    </xf>
    <xf numFmtId="0" fontId="24" fillId="16" borderId="26" xfId="0" applyFont="1" applyFill="1" applyBorder="1" applyAlignment="1">
      <alignment horizontal="left" vertical="center" wrapText="1"/>
    </xf>
    <xf numFmtId="0" fontId="24" fillId="16" borderId="27" xfId="0" applyFont="1" applyFill="1" applyBorder="1" applyAlignment="1">
      <alignment horizontal="left" vertical="center" wrapText="1"/>
    </xf>
    <xf numFmtId="0" fontId="24" fillId="16" borderId="28" xfId="0" applyFont="1" applyFill="1" applyBorder="1" applyAlignment="1">
      <alignment horizontal="left" vertical="center" wrapText="1"/>
    </xf>
    <xf numFmtId="0" fontId="8" fillId="0" borderId="31" xfId="0" applyFont="1" applyBorder="1" applyAlignment="1">
      <alignment horizontal="left" vertical="top" wrapText="1"/>
    </xf>
    <xf numFmtId="0" fontId="8" fillId="0" borderId="32" xfId="0" applyFont="1" applyBorder="1" applyAlignment="1">
      <alignment horizontal="left" vertical="top" wrapText="1"/>
    </xf>
    <xf numFmtId="0" fontId="8" fillId="0" borderId="33" xfId="0" applyFont="1" applyBorder="1" applyAlignment="1">
      <alignment horizontal="left" vertical="top" wrapText="1"/>
    </xf>
    <xf numFmtId="0" fontId="3" fillId="0" borderId="31" xfId="0" applyFont="1" applyBorder="1" applyAlignment="1">
      <alignment horizontal="left" vertical="top" wrapText="1"/>
    </xf>
    <xf numFmtId="0" fontId="3" fillId="0" borderId="32" xfId="0" applyFont="1" applyBorder="1" applyAlignment="1">
      <alignment horizontal="left" vertical="top" wrapText="1"/>
    </xf>
    <xf numFmtId="0" fontId="3" fillId="0" borderId="33" xfId="0" applyFont="1" applyBorder="1" applyAlignment="1">
      <alignment horizontal="left" vertical="top" wrapText="1"/>
    </xf>
    <xf numFmtId="0" fontId="19" fillId="0" borderId="0" xfId="0" applyFont="1" applyAlignment="1">
      <alignment horizontal="center" vertical="center"/>
    </xf>
    <xf numFmtId="0" fontId="27" fillId="0" borderId="0" xfId="0" applyFont="1" applyAlignment="1">
      <alignment horizontal="center" vertical="center"/>
    </xf>
    <xf numFmtId="0" fontId="28" fillId="16" borderId="26" xfId="0" applyFont="1" applyFill="1" applyBorder="1" applyAlignment="1">
      <alignment horizontal="center" vertical="center" wrapText="1"/>
    </xf>
    <xf numFmtId="0" fontId="28" fillId="16" borderId="27" xfId="0" applyFont="1" applyFill="1" applyBorder="1" applyAlignment="1">
      <alignment horizontal="center" vertical="center" wrapText="1"/>
    </xf>
    <xf numFmtId="0" fontId="28" fillId="16" borderId="28" xfId="0" applyFont="1" applyFill="1" applyBorder="1" applyAlignment="1">
      <alignment horizontal="center" vertical="center" wrapText="1"/>
    </xf>
    <xf numFmtId="0" fontId="29" fillId="5" borderId="34" xfId="0" applyFont="1" applyFill="1" applyBorder="1" applyAlignment="1">
      <alignment horizontal="center" vertical="center" wrapText="1"/>
    </xf>
    <xf numFmtId="0" fontId="29" fillId="5" borderId="35" xfId="0" applyFont="1" applyFill="1" applyBorder="1" applyAlignment="1">
      <alignment horizontal="center" vertical="center" wrapText="1"/>
    </xf>
    <xf numFmtId="0" fontId="29" fillId="5" borderId="49" xfId="0" applyFont="1" applyFill="1" applyBorder="1" applyAlignment="1">
      <alignment horizontal="center" vertical="center" wrapText="1"/>
    </xf>
    <xf numFmtId="0" fontId="29" fillId="5" borderId="51" xfId="0" applyFont="1" applyFill="1" applyBorder="1" applyAlignment="1">
      <alignment horizontal="center" vertical="center" wrapText="1"/>
    </xf>
    <xf numFmtId="0" fontId="29" fillId="5" borderId="43" xfId="0" applyFont="1" applyFill="1" applyBorder="1" applyAlignment="1">
      <alignment horizontal="center" vertical="center" wrapText="1"/>
    </xf>
    <xf numFmtId="0" fontId="29" fillId="5" borderId="44"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35"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42"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9" fillId="5" borderId="44" xfId="0" applyFont="1" applyFill="1" applyBorder="1" applyAlignment="1">
      <alignment horizontal="center" vertical="center" wrapText="1"/>
    </xf>
    <xf numFmtId="0" fontId="9" fillId="5" borderId="36"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26" fillId="0" borderId="0" xfId="0" applyFont="1" applyAlignment="1">
      <alignment horizontal="center" vertical="center"/>
    </xf>
    <xf numFmtId="0" fontId="3" fillId="0" borderId="53" xfId="0" applyFont="1" applyBorder="1" applyAlignment="1">
      <alignment horizontal="center" vertical="center" wrapText="1"/>
    </xf>
    <xf numFmtId="0" fontId="3" fillId="0" borderId="38"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40" xfId="0" applyFont="1" applyBorder="1" applyAlignment="1">
      <alignment horizontal="center" vertical="center" wrapText="1"/>
    </xf>
    <xf numFmtId="0" fontId="3" fillId="0" borderId="0" xfId="0" applyFont="1" applyAlignment="1">
      <alignment horizontal="center" vertical="center" wrapText="1"/>
    </xf>
    <xf numFmtId="0" fontId="3" fillId="0" borderId="45"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42"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44" xfId="0" applyFont="1" applyBorder="1" applyAlignment="1">
      <alignment horizontal="center" vertical="center" wrapText="1"/>
    </xf>
    <xf numFmtId="0" fontId="3" fillId="0" borderId="54" xfId="0" applyFont="1" applyBorder="1" applyAlignment="1">
      <alignment horizontal="center" vertical="center" wrapText="1"/>
    </xf>
    <xf numFmtId="0" fontId="3" fillId="0" borderId="52" xfId="0" applyFont="1" applyBorder="1" applyAlignment="1">
      <alignment horizontal="center" vertical="center" wrapText="1"/>
    </xf>
    <xf numFmtId="0" fontId="3" fillId="0" borderId="0" xfId="0" applyFont="1" applyAlignment="1">
      <alignment horizontal="center" vertical="top" wrapText="1"/>
    </xf>
    <xf numFmtId="0" fontId="3" fillId="0" borderId="32" xfId="0" applyFont="1" applyBorder="1" applyAlignment="1">
      <alignment horizontal="center" vertical="top" wrapText="1"/>
    </xf>
    <xf numFmtId="0" fontId="8" fillId="0" borderId="0" xfId="0" applyFont="1" applyAlignment="1">
      <alignment horizontal="left" vertical="top" wrapText="1"/>
    </xf>
    <xf numFmtId="0" fontId="3" fillId="7" borderId="53" xfId="0" applyFont="1" applyFill="1" applyBorder="1" applyAlignment="1">
      <alignment horizontal="center" vertical="center" wrapText="1"/>
    </xf>
    <xf numFmtId="0" fontId="3" fillId="7" borderId="38" xfId="0" applyFont="1" applyFill="1" applyBorder="1" applyAlignment="1">
      <alignment horizontal="center" vertical="center" wrapText="1"/>
    </xf>
    <xf numFmtId="0" fontId="3" fillId="7" borderId="40" xfId="0" applyFont="1" applyFill="1" applyBorder="1" applyAlignment="1">
      <alignment horizontal="center" vertical="center" wrapText="1"/>
    </xf>
    <xf numFmtId="0" fontId="3" fillId="7" borderId="0" xfId="0" applyFont="1" applyFill="1" applyAlignment="1">
      <alignment horizontal="center" vertical="center" wrapText="1"/>
    </xf>
    <xf numFmtId="0" fontId="3" fillId="7" borderId="46" xfId="0" applyFont="1" applyFill="1" applyBorder="1" applyAlignment="1">
      <alignment horizontal="center" vertical="center" wrapText="1"/>
    </xf>
    <xf numFmtId="0" fontId="3" fillId="7" borderId="47" xfId="0" applyFont="1" applyFill="1" applyBorder="1" applyAlignment="1">
      <alignment horizontal="center" vertical="center" wrapText="1"/>
    </xf>
    <xf numFmtId="0" fontId="56" fillId="7" borderId="38" xfId="0" applyFont="1" applyFill="1" applyBorder="1" applyAlignment="1">
      <alignment horizontal="center" vertical="center" wrapText="1"/>
    </xf>
    <xf numFmtId="0" fontId="56" fillId="7" borderId="54" xfId="0" applyFont="1" applyFill="1" applyBorder="1" applyAlignment="1">
      <alignment horizontal="center" vertical="center" wrapText="1"/>
    </xf>
    <xf numFmtId="0" fontId="56" fillId="7" borderId="0" xfId="0" applyFont="1" applyFill="1" applyAlignment="1">
      <alignment horizontal="center" vertical="center" wrapText="1"/>
    </xf>
    <xf numFmtId="0" fontId="56" fillId="7" borderId="41" xfId="0" applyFont="1" applyFill="1" applyBorder="1" applyAlignment="1">
      <alignment horizontal="center" vertical="center" wrapText="1"/>
    </xf>
    <xf numFmtId="0" fontId="56" fillId="7" borderId="47" xfId="0" applyFont="1" applyFill="1" applyBorder="1" applyAlignment="1">
      <alignment horizontal="center" vertical="center" wrapText="1"/>
    </xf>
    <xf numFmtId="0" fontId="56" fillId="7" borderId="48" xfId="0" applyFont="1" applyFill="1" applyBorder="1" applyAlignment="1">
      <alignment horizontal="center" vertical="center" wrapText="1"/>
    </xf>
    <xf numFmtId="0" fontId="30" fillId="0" borderId="29" xfId="0" applyFont="1" applyBorder="1" applyAlignment="1">
      <alignment horizontal="center" vertical="center" wrapText="1"/>
    </xf>
    <xf numFmtId="0" fontId="30" fillId="0" borderId="0" xfId="0" applyFont="1" applyAlignment="1">
      <alignment horizontal="center" vertical="center" wrapText="1"/>
    </xf>
    <xf numFmtId="0" fontId="30" fillId="0" borderId="30" xfId="0" applyFont="1" applyBorder="1" applyAlignment="1">
      <alignment horizontal="center" vertical="center" wrapText="1"/>
    </xf>
    <xf numFmtId="0" fontId="30" fillId="0" borderId="31" xfId="0" applyFont="1" applyBorder="1" applyAlignment="1">
      <alignment horizontal="center" vertical="center" wrapText="1"/>
    </xf>
    <xf numFmtId="0" fontId="30" fillId="0" borderId="32" xfId="0" applyFont="1" applyBorder="1" applyAlignment="1">
      <alignment horizontal="center" vertical="center" wrapText="1"/>
    </xf>
    <xf numFmtId="0" fontId="30" fillId="0" borderId="33" xfId="0" applyFont="1" applyBorder="1" applyAlignment="1">
      <alignment horizontal="center" vertical="center" wrapText="1"/>
    </xf>
    <xf numFmtId="0" fontId="17" fillId="7" borderId="34" xfId="0" applyFont="1" applyFill="1" applyBorder="1" applyAlignment="1">
      <alignment horizontal="left" vertical="center" wrapText="1"/>
    </xf>
    <xf numFmtId="0" fontId="17" fillId="7" borderId="35" xfId="0" applyFont="1" applyFill="1" applyBorder="1" applyAlignment="1">
      <alignment horizontal="left" vertical="center" wrapText="1"/>
    </xf>
    <xf numFmtId="0" fontId="17" fillId="7" borderId="36" xfId="0" applyFont="1" applyFill="1" applyBorder="1" applyAlignment="1">
      <alignment horizontal="left" vertical="center" wrapText="1"/>
    </xf>
    <xf numFmtId="0" fontId="17" fillId="7" borderId="40" xfId="0" applyFont="1" applyFill="1" applyBorder="1" applyAlignment="1">
      <alignment horizontal="left" vertical="center" wrapText="1"/>
    </xf>
    <xf numFmtId="0" fontId="17" fillId="7" borderId="0" xfId="0" applyFont="1" applyFill="1" applyAlignment="1">
      <alignment horizontal="left" vertical="center" wrapText="1"/>
    </xf>
    <xf numFmtId="0" fontId="17" fillId="7" borderId="41" xfId="0" applyFont="1" applyFill="1" applyBorder="1" applyAlignment="1">
      <alignment horizontal="left" vertical="center" wrapText="1"/>
    </xf>
    <xf numFmtId="0" fontId="17" fillId="7" borderId="46" xfId="0" applyFont="1" applyFill="1" applyBorder="1" applyAlignment="1">
      <alignment horizontal="left" vertical="center" wrapText="1"/>
    </xf>
    <xf numFmtId="0" fontId="17" fillId="7" borderId="47" xfId="0" applyFont="1" applyFill="1" applyBorder="1" applyAlignment="1">
      <alignment horizontal="left" vertical="center" wrapText="1"/>
    </xf>
    <xf numFmtId="0" fontId="17" fillId="7" borderId="48" xfId="0" applyFont="1" applyFill="1" applyBorder="1" applyAlignment="1">
      <alignment horizontal="left" vertical="center" wrapText="1"/>
    </xf>
    <xf numFmtId="0" fontId="3" fillId="7" borderId="34" xfId="0" applyFont="1" applyFill="1" applyBorder="1" applyAlignment="1">
      <alignment horizontal="left" vertical="center" wrapText="1"/>
    </xf>
    <xf numFmtId="0" fontId="3" fillId="7" borderId="35" xfId="0" applyFont="1" applyFill="1" applyBorder="1" applyAlignment="1">
      <alignment horizontal="left" vertical="center" wrapText="1"/>
    </xf>
    <xf numFmtId="0" fontId="3" fillId="7" borderId="36" xfId="0" applyFont="1" applyFill="1" applyBorder="1" applyAlignment="1">
      <alignment horizontal="left" vertical="center" wrapText="1"/>
    </xf>
    <xf numFmtId="0" fontId="3" fillId="7" borderId="40" xfId="0" applyFont="1" applyFill="1" applyBorder="1" applyAlignment="1">
      <alignment horizontal="left" vertical="center" wrapText="1"/>
    </xf>
    <xf numFmtId="0" fontId="3" fillId="7" borderId="0" xfId="0" applyFont="1" applyFill="1" applyAlignment="1">
      <alignment horizontal="left" vertical="center" wrapText="1"/>
    </xf>
    <xf numFmtId="0" fontId="3" fillId="7" borderId="41" xfId="0" applyFont="1" applyFill="1" applyBorder="1" applyAlignment="1">
      <alignment horizontal="left" vertical="center" wrapText="1"/>
    </xf>
    <xf numFmtId="0" fontId="3" fillId="7" borderId="46" xfId="0" applyFont="1" applyFill="1" applyBorder="1" applyAlignment="1">
      <alignment horizontal="left" vertical="center" wrapText="1"/>
    </xf>
    <xf numFmtId="0" fontId="3" fillId="7" borderId="47" xfId="0" applyFont="1" applyFill="1" applyBorder="1" applyAlignment="1">
      <alignment horizontal="left" vertical="center" wrapText="1"/>
    </xf>
    <xf numFmtId="0" fontId="3" fillId="7" borderId="48" xfId="0" applyFont="1" applyFill="1" applyBorder="1" applyAlignment="1">
      <alignment horizontal="left" vertical="center" wrapText="1"/>
    </xf>
    <xf numFmtId="0" fontId="5" fillId="0" borderId="35" xfId="0" applyFont="1" applyBorder="1" applyAlignment="1">
      <alignment horizontal="left" wrapText="1"/>
    </xf>
    <xf numFmtId="0" fontId="5" fillId="0" borderId="0" xfId="0" applyFont="1" applyAlignment="1">
      <alignment horizontal="left" wrapText="1"/>
    </xf>
    <xf numFmtId="0" fontId="32" fillId="0" borderId="29" xfId="0" applyFont="1" applyBorder="1" applyAlignment="1">
      <alignment horizontal="center" vertical="center"/>
    </xf>
    <xf numFmtId="0" fontId="32" fillId="0" borderId="0" xfId="0" applyFont="1" applyAlignment="1">
      <alignment horizontal="center" vertical="center"/>
    </xf>
    <xf numFmtId="0" fontId="0" fillId="0" borderId="29" xfId="0" applyBorder="1" applyAlignment="1">
      <alignment horizontal="center"/>
    </xf>
    <xf numFmtId="0" fontId="0" fillId="0" borderId="0" xfId="0" applyAlignment="1">
      <alignment horizontal="center"/>
    </xf>
    <xf numFmtId="0" fontId="0" fillId="0" borderId="0" xfId="0" applyAlignment="1">
      <alignment horizontal="center" wrapText="1"/>
    </xf>
    <xf numFmtId="0" fontId="32" fillId="0" borderId="30" xfId="0" applyFont="1" applyBorder="1" applyAlignment="1">
      <alignment horizontal="center" vertical="center"/>
    </xf>
    <xf numFmtId="0" fontId="0" fillId="0" borderId="30" xfId="0" applyBorder="1" applyAlignment="1">
      <alignment horizontal="center"/>
    </xf>
    <xf numFmtId="167" fontId="18" fillId="8" borderId="3" xfId="0" applyNumberFormat="1" applyFont="1" applyFill="1" applyBorder="1" applyAlignment="1">
      <alignment horizontal="center" vertical="center" wrapText="1"/>
    </xf>
    <xf numFmtId="167" fontId="18" fillId="8" borderId="5" xfId="0" applyNumberFormat="1" applyFont="1" applyFill="1" applyBorder="1" applyAlignment="1">
      <alignment horizontal="center" vertical="center" wrapText="1"/>
    </xf>
    <xf numFmtId="0" fontId="18" fillId="8" borderId="3" xfId="0" applyFont="1" applyFill="1" applyBorder="1" applyAlignment="1">
      <alignment horizontal="center" vertical="center" wrapText="1"/>
    </xf>
    <xf numFmtId="0" fontId="18" fillId="8" borderId="5" xfId="0" applyFont="1" applyFill="1" applyBorder="1" applyAlignment="1">
      <alignment horizontal="center" vertical="center" wrapText="1"/>
    </xf>
    <xf numFmtId="0" fontId="6" fillId="10" borderId="6" xfId="0" applyFont="1" applyFill="1" applyBorder="1" applyAlignment="1">
      <alignment horizontal="center" vertical="center" wrapText="1"/>
    </xf>
    <xf numFmtId="0" fontId="6" fillId="10" borderId="8" xfId="0" applyFont="1" applyFill="1" applyBorder="1" applyAlignment="1">
      <alignment horizontal="center" vertical="center" wrapText="1"/>
    </xf>
    <xf numFmtId="0" fontId="6" fillId="10" borderId="9" xfId="0" applyFont="1" applyFill="1" applyBorder="1" applyAlignment="1">
      <alignment horizontal="center" vertical="center" wrapText="1"/>
    </xf>
    <xf numFmtId="0" fontId="6" fillId="10" borderId="3" xfId="0" applyFont="1" applyFill="1" applyBorder="1" applyAlignment="1">
      <alignment horizontal="center" vertical="center" wrapText="1"/>
    </xf>
    <xf numFmtId="0" fontId="6" fillId="10" borderId="4" xfId="0" applyFont="1" applyFill="1" applyBorder="1" applyAlignment="1">
      <alignment horizontal="center" vertical="center" wrapText="1"/>
    </xf>
    <xf numFmtId="0" fontId="6" fillId="10" borderId="5" xfId="0" applyFont="1" applyFill="1" applyBorder="1" applyAlignment="1">
      <alignment horizontal="center" vertical="center" wrapText="1"/>
    </xf>
    <xf numFmtId="0" fontId="4" fillId="10" borderId="0" xfId="0" applyFont="1" applyFill="1" applyAlignment="1">
      <alignment horizontal="center" vertical="center" wrapText="1"/>
    </xf>
    <xf numFmtId="0" fontId="38" fillId="13" borderId="3" xfId="0" applyFont="1" applyFill="1" applyBorder="1" applyAlignment="1">
      <alignment horizontal="center" vertical="center" wrapText="1"/>
    </xf>
    <xf numFmtId="0" fontId="38" fillId="13" borderId="4" xfId="0" applyFont="1" applyFill="1" applyBorder="1" applyAlignment="1">
      <alignment horizontal="center" vertical="center" wrapText="1"/>
    </xf>
    <xf numFmtId="0" fontId="38" fillId="13" borderId="5" xfId="0" applyFont="1" applyFill="1" applyBorder="1" applyAlignment="1">
      <alignment horizontal="center" vertical="center" wrapText="1"/>
    </xf>
    <xf numFmtId="0" fontId="40" fillId="15" borderId="1" xfId="6" applyFont="1" applyAlignment="1">
      <alignment horizontal="center" vertical="center" wrapText="1"/>
    </xf>
    <xf numFmtId="0" fontId="6" fillId="10" borderId="2" xfId="0" applyFont="1" applyFill="1" applyBorder="1" applyAlignment="1">
      <alignment horizontal="center" vertical="center" wrapText="1"/>
    </xf>
    <xf numFmtId="0" fontId="6" fillId="10" borderId="55" xfId="0" applyFont="1" applyFill="1" applyBorder="1" applyAlignment="1">
      <alignment horizontal="center" vertical="center" wrapText="1"/>
    </xf>
    <xf numFmtId="0" fontId="5" fillId="0" borderId="0" xfId="0" applyFont="1" applyAlignment="1">
      <alignment horizontal="left" vertical="center" wrapText="1"/>
    </xf>
    <xf numFmtId="0" fontId="47" fillId="0" borderId="0" xfId="0" applyFont="1" applyAlignment="1">
      <alignment horizontal="left" vertical="top" wrapText="1"/>
    </xf>
    <xf numFmtId="0" fontId="8" fillId="0" borderId="1" xfId="0" applyFont="1" applyBorder="1" applyAlignment="1">
      <alignment horizontal="center" vertical="center" wrapText="1"/>
    </xf>
    <xf numFmtId="0" fontId="38" fillId="6" borderId="6" xfId="0" applyFont="1" applyFill="1" applyBorder="1" applyAlignment="1">
      <alignment horizontal="center" vertical="center" wrapText="1"/>
    </xf>
    <xf numFmtId="0" fontId="38" fillId="6" borderId="7" xfId="0" applyFont="1" applyFill="1" applyBorder="1" applyAlignment="1">
      <alignment horizontal="center" vertical="center" wrapText="1"/>
    </xf>
    <xf numFmtId="0" fontId="38" fillId="11" borderId="3" xfId="0" applyFont="1" applyFill="1" applyBorder="1" applyAlignment="1">
      <alignment horizontal="center" vertical="center" wrapText="1"/>
    </xf>
    <xf numFmtId="0" fontId="38" fillId="11" borderId="4" xfId="0" applyFont="1" applyFill="1" applyBorder="1" applyAlignment="1">
      <alignment horizontal="center" vertical="center" wrapText="1"/>
    </xf>
    <xf numFmtId="0" fontId="38" fillId="11" borderId="5" xfId="0" applyFont="1" applyFill="1" applyBorder="1" applyAlignment="1">
      <alignment horizontal="center" vertical="center" wrapText="1"/>
    </xf>
    <xf numFmtId="0" fontId="38" fillId="14" borderId="3" xfId="0" applyFont="1" applyFill="1" applyBorder="1" applyAlignment="1">
      <alignment horizontal="center" vertical="center" wrapText="1"/>
    </xf>
    <xf numFmtId="0" fontId="38" fillId="14" borderId="4" xfId="0" applyFont="1" applyFill="1" applyBorder="1" applyAlignment="1">
      <alignment horizontal="center" vertical="center" wrapText="1"/>
    </xf>
    <xf numFmtId="0" fontId="38" fillId="14" borderId="5"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38" fillId="12" borderId="3" xfId="0" applyFont="1" applyFill="1" applyBorder="1" applyAlignment="1">
      <alignment horizontal="center" vertical="center" wrapText="1"/>
    </xf>
    <xf numFmtId="0" fontId="38" fillId="12" borderId="5" xfId="0" applyFont="1" applyFill="1" applyBorder="1" applyAlignment="1">
      <alignment horizontal="center" vertical="center" wrapText="1"/>
    </xf>
    <xf numFmtId="0" fontId="38" fillId="3" borderId="3" xfId="0" applyFont="1" applyFill="1" applyBorder="1" applyAlignment="1">
      <alignment horizontal="center" vertical="center" wrapText="1"/>
    </xf>
    <xf numFmtId="0" fontId="38" fillId="3" borderId="4" xfId="0" applyFont="1" applyFill="1" applyBorder="1" applyAlignment="1">
      <alignment horizontal="center" vertical="center" wrapText="1"/>
    </xf>
    <xf numFmtId="0" fontId="38" fillId="3" borderId="5" xfId="0" applyFont="1" applyFill="1" applyBorder="1" applyAlignment="1">
      <alignment horizontal="center" vertical="center" wrapText="1"/>
    </xf>
    <xf numFmtId="0" fontId="39" fillId="10" borderId="1" xfId="0" applyFont="1" applyFill="1" applyBorder="1" applyAlignment="1">
      <alignment horizontal="center" vertical="center" wrapText="1"/>
    </xf>
    <xf numFmtId="0" fontId="39" fillId="10" borderId="2"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38" fillId="9" borderId="3" xfId="0" applyFont="1" applyFill="1" applyBorder="1" applyAlignment="1">
      <alignment horizontal="left" vertical="center" wrapText="1" indent="1"/>
    </xf>
    <xf numFmtId="0" fontId="38" fillId="9" borderId="4" xfId="0" applyFont="1" applyFill="1" applyBorder="1" applyAlignment="1">
      <alignment horizontal="left" vertical="center" wrapText="1" indent="1"/>
    </xf>
    <xf numFmtId="0" fontId="38" fillId="9" borderId="5" xfId="0" applyFont="1" applyFill="1" applyBorder="1" applyAlignment="1">
      <alignment horizontal="left" vertical="center" wrapText="1" indent="1"/>
    </xf>
    <xf numFmtId="0" fontId="15" fillId="16" borderId="0" xfId="0" applyFont="1" applyFill="1" applyAlignment="1">
      <alignment horizontal="left" vertical="center" wrapText="1"/>
    </xf>
    <xf numFmtId="2" fontId="9" fillId="5" borderId="11" xfId="0" applyNumberFormat="1" applyFont="1" applyFill="1" applyBorder="1" applyAlignment="1">
      <alignment horizontal="center" vertical="center" wrapText="1"/>
    </xf>
    <xf numFmtId="2" fontId="9" fillId="5" borderId="14" xfId="0" applyNumberFormat="1" applyFont="1" applyFill="1" applyBorder="1" applyAlignment="1">
      <alignment horizontal="center" vertical="center" wrapText="1"/>
    </xf>
  </cellXfs>
  <cellStyles count="9">
    <cellStyle name="Followed Hyperlink" xfId="8" builtinId="9" hidden="1"/>
    <cellStyle name="Followed Hyperlink" xfId="4" builtinId="9" hidden="1"/>
    <cellStyle name="Followed Hyperlink" xfId="7" builtinId="9" hidden="1"/>
    <cellStyle name="Followed Hyperlink" xfId="3" builtinId="9" hidden="1"/>
    <cellStyle name="Followed Hyperlink" xfId="2" builtinId="9" hidden="1"/>
    <cellStyle name="Formatvorlage 1" xfId="5" xr:uid="{00000000-0005-0000-0000-000005000000}"/>
    <cellStyle name="Formatvorlage 2" xfId="6" xr:uid="{00000000-0005-0000-0000-000006000000}"/>
    <cellStyle name="Hyperlink" xfId="1" builtinId="8"/>
    <cellStyle name="Normal" xfId="0" builtinId="0"/>
  </cellStyles>
  <dxfs count="0"/>
  <tableStyles count="0" defaultTableStyle="TableStyleMedium2" defaultPivotStyle="PivotStyleLight16"/>
  <colors>
    <mruColors>
      <color rgb="FFD9E1F2"/>
      <color rgb="FFD32D20"/>
      <color rgb="FFFFF6DE"/>
      <color rgb="FFD92D20"/>
      <color rgb="FFC050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7.png"/><Relationship Id="rId3" Type="http://schemas.openxmlformats.org/officeDocument/2006/relationships/hyperlink" Target="https://www.unido.org/sites/default/files/files/2018-05/UNIDO%20Eco-Industrial%20Park%20Handbook_English.pdf" TargetMode="External"/><Relationship Id="rId7" Type="http://schemas.openxmlformats.org/officeDocument/2006/relationships/image" Target="../media/image5.png"/><Relationship Id="rId12" Type="http://schemas.openxmlformats.org/officeDocument/2006/relationships/hyperlink" Target="https://openknowledge.worldbank.org/bitstream/handle/10986/30458/129958-WP-PUBLIC-A-Practitioners-Handbook-for-Eco-Industrial-Parks.pdf?sequence=1&amp;isAllowed=y" TargetMode="External"/><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4.jpeg"/><Relationship Id="rId11" Type="http://schemas.openxmlformats.org/officeDocument/2006/relationships/hyperlink" Target="#'2. Summary impacts'!A1"/><Relationship Id="rId5" Type="http://schemas.openxmlformats.org/officeDocument/2006/relationships/hyperlink" Target="https://openknowledge.worldbank.org/bitstream/handle/10986/29110/122179-WP-PUBLIC-AnInternationalFrameworkforEcoIndustrialParks.pdf?sequence=1&amp;isAllowed=y" TargetMode="External"/><Relationship Id="rId15" Type="http://schemas.openxmlformats.org/officeDocument/2006/relationships/image" Target="../media/image8.png"/><Relationship Id="rId10" Type="http://schemas.openxmlformats.org/officeDocument/2006/relationships/hyperlink" Target="#'1. EIP opportunities monitoring'!A1"/><Relationship Id="rId4" Type="http://schemas.openxmlformats.org/officeDocument/2006/relationships/image" Target="../media/image3.png"/><Relationship Id="rId9" Type="http://schemas.microsoft.com/office/2007/relationships/hdphoto" Target="../media/hdphoto1.wdp"/><Relationship Id="rId14" Type="http://schemas.openxmlformats.org/officeDocument/2006/relationships/hyperlink" Target="https://www.unido.org/our-focus-safeguarding-environment-resource-efficient-and-low-carbon-industrial-production/eco-industrial-parks" TargetMode="External"/></Relationships>
</file>

<file path=xl/drawings/_rels/drawing2.xml.rels><?xml version="1.0" encoding="UTF-8" standalone="yes"?>
<Relationships xmlns="http://schemas.openxmlformats.org/package/2006/relationships"><Relationship Id="rId2" Type="http://schemas.openxmlformats.org/officeDocument/2006/relationships/hyperlink" Target="#'2. Summary impacts'!A1"/><Relationship Id="rId1" Type="http://schemas.openxmlformats.org/officeDocument/2006/relationships/hyperlink" Target="#Instructions!A1"/></Relationships>
</file>

<file path=xl/drawings/_rels/drawing3.xml.rels><?xml version="1.0" encoding="UTF-8" standalone="yes"?>
<Relationships xmlns="http://schemas.openxmlformats.org/package/2006/relationships"><Relationship Id="rId2" Type="http://schemas.openxmlformats.org/officeDocument/2006/relationships/hyperlink" Target="#'1. EIP opportunities monitoring'!A1"/><Relationship Id="rId1" Type="http://schemas.openxmlformats.org/officeDocument/2006/relationships/hyperlink" Target="#Instructions!A1"/></Relationships>
</file>

<file path=xl/drawings/drawing1.xml><?xml version="1.0" encoding="utf-8"?>
<xdr:wsDr xmlns:xdr="http://schemas.openxmlformats.org/drawingml/2006/spreadsheetDrawing" xmlns:a="http://schemas.openxmlformats.org/drawingml/2006/main">
  <xdr:twoCellAnchor>
    <xdr:from>
      <xdr:col>60</xdr:col>
      <xdr:colOff>115956</xdr:colOff>
      <xdr:row>0</xdr:row>
      <xdr:rowOff>103251</xdr:rowOff>
    </xdr:from>
    <xdr:to>
      <xdr:col>72</xdr:col>
      <xdr:colOff>40251</xdr:colOff>
      <xdr:row>1</xdr:row>
      <xdr:rowOff>364299</xdr:rowOff>
    </xdr:to>
    <xdr:grpSp>
      <xdr:nvGrpSpPr>
        <xdr:cNvPr id="12" name="Group 11">
          <a:extLst>
            <a:ext uri="{FF2B5EF4-FFF2-40B4-BE49-F238E27FC236}">
              <a16:creationId xmlns:a16="http://schemas.microsoft.com/office/drawing/2014/main" id="{00000000-0008-0000-0000-00000C000000}"/>
            </a:ext>
          </a:extLst>
        </xdr:cNvPr>
        <xdr:cNvGrpSpPr/>
      </xdr:nvGrpSpPr>
      <xdr:grpSpPr>
        <a:xfrm>
          <a:off x="10709615" y="103251"/>
          <a:ext cx="2043026" cy="419024"/>
          <a:chOff x="10886108" y="104908"/>
          <a:chExt cx="2190166" cy="419100"/>
        </a:xfrm>
      </xdr:grpSpPr>
      <xdr:sp macro="" textlink="">
        <xdr:nvSpPr>
          <xdr:cNvPr id="13" name="Flowchart: Alternate Process 12">
            <a:extLst>
              <a:ext uri="{FF2B5EF4-FFF2-40B4-BE49-F238E27FC236}">
                <a16:creationId xmlns:a16="http://schemas.microsoft.com/office/drawing/2014/main" id="{00000000-0008-0000-0000-00000D000000}"/>
              </a:ext>
            </a:extLst>
          </xdr:cNvPr>
          <xdr:cNvSpPr/>
        </xdr:nvSpPr>
        <xdr:spPr>
          <a:xfrm>
            <a:off x="10886108" y="104908"/>
            <a:ext cx="2190166" cy="419100"/>
          </a:xfrm>
          <a:prstGeom prst="flowChartAlternateProcess">
            <a:avLst/>
          </a:prstGeom>
          <a:solidFill>
            <a:schemeClr val="bg1"/>
          </a:solidFill>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pic>
        <xdr:nvPicPr>
          <xdr:cNvPr id="14" name="Bild 3" descr="UNIDO E blue.pdf">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43695" y="130593"/>
            <a:ext cx="1981843" cy="383727"/>
          </a:xfrm>
          <a:prstGeom prst="rect">
            <a:avLst/>
          </a:prstGeom>
        </xdr:spPr>
      </xdr:pic>
    </xdr:grpSp>
    <xdr:clientData/>
  </xdr:twoCellAnchor>
  <xdr:twoCellAnchor>
    <xdr:from>
      <xdr:col>25</xdr:col>
      <xdr:colOff>54745</xdr:colOff>
      <xdr:row>108</xdr:row>
      <xdr:rowOff>2302</xdr:rowOff>
    </xdr:from>
    <xdr:to>
      <xdr:col>36</xdr:col>
      <xdr:colOff>173410</xdr:colOff>
      <xdr:row>110</xdr:row>
      <xdr:rowOff>39817</xdr:rowOff>
    </xdr:to>
    <xdr:grpSp>
      <xdr:nvGrpSpPr>
        <xdr:cNvPr id="16" name="Group 15">
          <a:extLst>
            <a:ext uri="{FF2B5EF4-FFF2-40B4-BE49-F238E27FC236}">
              <a16:creationId xmlns:a16="http://schemas.microsoft.com/office/drawing/2014/main" id="{00000000-0008-0000-0000-000010000000}"/>
            </a:ext>
          </a:extLst>
        </xdr:cNvPr>
        <xdr:cNvGrpSpPr/>
      </xdr:nvGrpSpPr>
      <xdr:grpSpPr>
        <a:xfrm>
          <a:off x="4468769" y="21942326"/>
          <a:ext cx="2060836" cy="288418"/>
          <a:chOff x="4096870" y="9958535"/>
          <a:chExt cx="7656973" cy="200430"/>
        </a:xfrm>
      </xdr:grpSpPr>
      <xdr:pic>
        <xdr:nvPicPr>
          <xdr:cNvPr id="23" name="Picture 22" descr="C:\Users\MeylanF\AppData\Local\Microsoft\Windows\Temporary Internet Files\Content.IE5\NAFLHG8B\Anonymous_Mail_1_icon[1].png">
            <a:extLst>
              <a:ext uri="{FF2B5EF4-FFF2-40B4-BE49-F238E27FC236}">
                <a16:creationId xmlns:a16="http://schemas.microsoft.com/office/drawing/2014/main" id="{00000000-0008-0000-0000-000017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0815" t="22665" r="10760" b="23814"/>
          <a:stretch/>
        </xdr:blipFill>
        <xdr:spPr bwMode="auto">
          <a:xfrm>
            <a:off x="4096870" y="10014151"/>
            <a:ext cx="2542218" cy="11414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4" name="TextBox 23">
            <a:extLst>
              <a:ext uri="{FF2B5EF4-FFF2-40B4-BE49-F238E27FC236}">
                <a16:creationId xmlns:a16="http://schemas.microsoft.com/office/drawing/2014/main" id="{00000000-0008-0000-0000-000018000000}"/>
              </a:ext>
            </a:extLst>
          </xdr:cNvPr>
          <xdr:cNvSpPr txBox="1"/>
        </xdr:nvSpPr>
        <xdr:spPr>
          <a:xfrm>
            <a:off x="6350450" y="9958535"/>
            <a:ext cx="5403393" cy="2004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400" u="sng">
                <a:solidFill>
                  <a:srgbClr val="0070C0"/>
                </a:solidFill>
              </a:rPr>
              <a:t>EIP@unido.org</a:t>
            </a:r>
          </a:p>
        </xdr:txBody>
      </xdr:sp>
    </xdr:grpSp>
    <xdr:clientData/>
  </xdr:twoCellAnchor>
  <xdr:twoCellAnchor>
    <xdr:from>
      <xdr:col>47</xdr:col>
      <xdr:colOff>96203</xdr:colOff>
      <xdr:row>61</xdr:row>
      <xdr:rowOff>8283</xdr:rowOff>
    </xdr:from>
    <xdr:to>
      <xdr:col>49</xdr:col>
      <xdr:colOff>49695</xdr:colOff>
      <xdr:row>72</xdr:row>
      <xdr:rowOff>1</xdr:rowOff>
    </xdr:to>
    <xdr:sp macro="" textlink="">
      <xdr:nvSpPr>
        <xdr:cNvPr id="25" name="Right Brace 24">
          <a:extLst>
            <a:ext uri="{FF2B5EF4-FFF2-40B4-BE49-F238E27FC236}">
              <a16:creationId xmlns:a16="http://schemas.microsoft.com/office/drawing/2014/main" id="{00000000-0008-0000-0000-000019000000}"/>
            </a:ext>
          </a:extLst>
        </xdr:cNvPr>
        <xdr:cNvSpPr/>
      </xdr:nvSpPr>
      <xdr:spPr>
        <a:xfrm flipH="1">
          <a:off x="8271138" y="13243892"/>
          <a:ext cx="301361" cy="2062370"/>
        </a:xfrm>
        <a:prstGeom prst="rightBrace">
          <a:avLst>
            <a:gd name="adj1" fmla="val 44139"/>
            <a:gd name="adj2" fmla="val 50000"/>
          </a:avLst>
        </a:prstGeom>
        <a:ln w="19050">
          <a:solidFill>
            <a:srgbClr val="D32D20"/>
          </a:solidFill>
        </a:ln>
        <a:effectLst/>
      </xdr:spPr>
      <xdr:style>
        <a:lnRef idx="2">
          <a:schemeClr val="accent1"/>
        </a:lnRef>
        <a:fillRef idx="0">
          <a:schemeClr val="accent1"/>
        </a:fillRef>
        <a:effectRef idx="1">
          <a:schemeClr val="accent1"/>
        </a:effectRef>
        <a:fontRef idx="minor">
          <a:schemeClr val="tx1"/>
        </a:fontRef>
      </xdr:style>
      <xdr:txBody>
        <a:bodyPr rtlCol="0" anchor="ctr"/>
        <a:lstStyle/>
        <a:p>
          <a:pPr algn="l"/>
          <a:endParaRPr lang="en-GB" sz="1100"/>
        </a:p>
      </xdr:txBody>
    </xdr:sp>
    <xdr:clientData/>
  </xdr:twoCellAnchor>
  <xdr:twoCellAnchor>
    <xdr:from>
      <xdr:col>6</xdr:col>
      <xdr:colOff>6355</xdr:colOff>
      <xdr:row>46</xdr:row>
      <xdr:rowOff>14380</xdr:rowOff>
    </xdr:from>
    <xdr:to>
      <xdr:col>9</xdr:col>
      <xdr:colOff>140827</xdr:colOff>
      <xdr:row>47</xdr:row>
      <xdr:rowOff>0</xdr:rowOff>
    </xdr:to>
    <xdr:sp macro="" textlink="">
      <xdr:nvSpPr>
        <xdr:cNvPr id="26" name="Isosceles Triangle 25">
          <a:extLst>
            <a:ext uri="{FF2B5EF4-FFF2-40B4-BE49-F238E27FC236}">
              <a16:creationId xmlns:a16="http://schemas.microsoft.com/office/drawing/2014/main" id="{00000000-0008-0000-0000-00001A000000}"/>
            </a:ext>
          </a:extLst>
        </xdr:cNvPr>
        <xdr:cNvSpPr/>
      </xdr:nvSpPr>
      <xdr:spPr>
        <a:xfrm rot="10800000">
          <a:off x="1082120" y="8373968"/>
          <a:ext cx="672354" cy="176120"/>
        </a:xfrm>
        <a:prstGeom prst="triangle">
          <a:avLst/>
        </a:prstGeom>
        <a:solidFill>
          <a:srgbClr val="D32D20"/>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51</xdr:col>
      <xdr:colOff>11509</xdr:colOff>
      <xdr:row>36</xdr:row>
      <xdr:rowOff>85160</xdr:rowOff>
    </xdr:from>
    <xdr:to>
      <xdr:col>55</xdr:col>
      <xdr:colOff>11210</xdr:colOff>
      <xdr:row>38</xdr:row>
      <xdr:rowOff>104372</xdr:rowOff>
    </xdr:to>
    <xdr:sp macro="" textlink="">
      <xdr:nvSpPr>
        <xdr:cNvPr id="27" name="Isosceles Triangle 26">
          <a:extLst>
            <a:ext uri="{FF2B5EF4-FFF2-40B4-BE49-F238E27FC236}">
              <a16:creationId xmlns:a16="http://schemas.microsoft.com/office/drawing/2014/main" id="{00000000-0008-0000-0000-00001B000000}"/>
            </a:ext>
          </a:extLst>
        </xdr:cNvPr>
        <xdr:cNvSpPr/>
      </xdr:nvSpPr>
      <xdr:spPr>
        <a:xfrm rot="16200000">
          <a:off x="9229797" y="7496401"/>
          <a:ext cx="389007" cy="537583"/>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14</xdr:col>
      <xdr:colOff>10212</xdr:colOff>
      <xdr:row>36</xdr:row>
      <xdr:rowOff>103094</xdr:rowOff>
    </xdr:from>
    <xdr:to>
      <xdr:col>17</xdr:col>
      <xdr:colOff>7758</xdr:colOff>
      <xdr:row>38</xdr:row>
      <xdr:rowOff>91889</xdr:rowOff>
    </xdr:to>
    <xdr:sp macro="" textlink="">
      <xdr:nvSpPr>
        <xdr:cNvPr id="29" name="Isosceles Triangle 28">
          <a:extLst>
            <a:ext uri="{FF2B5EF4-FFF2-40B4-BE49-F238E27FC236}">
              <a16:creationId xmlns:a16="http://schemas.microsoft.com/office/drawing/2014/main" id="{00000000-0008-0000-0000-00001D000000}"/>
            </a:ext>
          </a:extLst>
        </xdr:cNvPr>
        <xdr:cNvSpPr/>
      </xdr:nvSpPr>
      <xdr:spPr>
        <a:xfrm rot="16200000">
          <a:off x="2608749" y="7500204"/>
          <a:ext cx="358590" cy="535428"/>
        </a:xfrm>
        <a:prstGeom prst="triangle">
          <a:avLst/>
        </a:prstGeom>
        <a:solidFill>
          <a:schemeClr val="bg1">
            <a:lumMod val="50000"/>
          </a:schemeClr>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19</xdr:col>
      <xdr:colOff>6591</xdr:colOff>
      <xdr:row>79</xdr:row>
      <xdr:rowOff>122776</xdr:rowOff>
    </xdr:from>
    <xdr:to>
      <xdr:col>27</xdr:col>
      <xdr:colOff>8282</xdr:colOff>
      <xdr:row>83</xdr:row>
      <xdr:rowOff>74542</xdr:rowOff>
    </xdr:to>
    <xdr:sp macro="" textlink="">
      <xdr:nvSpPr>
        <xdr:cNvPr id="34" name="Speech Bubble: Rectangle with Corners Rounded 33">
          <a:extLst>
            <a:ext uri="{FF2B5EF4-FFF2-40B4-BE49-F238E27FC236}">
              <a16:creationId xmlns:a16="http://schemas.microsoft.com/office/drawing/2014/main" id="{00000000-0008-0000-0000-000022000000}"/>
            </a:ext>
          </a:extLst>
        </xdr:cNvPr>
        <xdr:cNvSpPr/>
      </xdr:nvSpPr>
      <xdr:spPr>
        <a:xfrm>
          <a:off x="3468721" y="16588602"/>
          <a:ext cx="1459431" cy="680636"/>
        </a:xfrm>
        <a:prstGeom prst="wedgeRoundRectCallout">
          <a:avLst>
            <a:gd name="adj1" fmla="val -79748"/>
            <a:gd name="adj2" fmla="val 36085"/>
            <a:gd name="adj3" fmla="val 16667"/>
          </a:avLst>
        </a:prstGeom>
        <a:solidFill>
          <a:srgbClr val="D32D20"/>
        </a:solidFill>
        <a:ln>
          <a:solidFill>
            <a:srgbClr val="D32D20"/>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r>
            <a:rPr lang="fr-fr" sz="1100"/>
            <a:t>Cliquez sur l’icône pour ouvrir le lien web de la publication</a:t>
          </a:r>
          <a:endParaRPr lang="en-GB" sz="1100"/>
        </a:p>
      </xdr:txBody>
    </xdr:sp>
    <xdr:clientData/>
  </xdr:twoCellAnchor>
  <xdr:twoCellAnchor editAs="oneCell">
    <xdr:from>
      <xdr:col>67</xdr:col>
      <xdr:colOff>170436</xdr:colOff>
      <xdr:row>79</xdr:row>
      <xdr:rowOff>104265</xdr:rowOff>
    </xdr:from>
    <xdr:to>
      <xdr:col>74</xdr:col>
      <xdr:colOff>58505</xdr:colOff>
      <xdr:row>87</xdr:row>
      <xdr:rowOff>59442</xdr:rowOff>
    </xdr:to>
    <xdr:pic>
      <xdr:nvPicPr>
        <xdr:cNvPr id="35" name="Picture 34">
          <a:hlinkClick xmlns:r="http://schemas.openxmlformats.org/officeDocument/2006/relationships" r:id="rId3"/>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650132" y="16661200"/>
          <a:ext cx="1105613" cy="1482352"/>
        </a:xfrm>
        <a:prstGeom prst="rect">
          <a:avLst/>
        </a:prstGeom>
        <a:ln>
          <a:noFill/>
        </a:ln>
        <a:effectLst>
          <a:outerShdw blurRad="190500" algn="tl" rotWithShape="0">
            <a:srgbClr val="000000">
              <a:alpha val="70000"/>
            </a:srgbClr>
          </a:outerShdw>
        </a:effectLst>
        <a:extLst>
          <a:ext uri="{909E8E84-426E-40DD-AFC4-6F175D3DCCD1}">
            <a14:hiddenFill xmlns:a14="http://schemas.microsoft.com/office/drawing/2010/main">
              <a:solidFill>
                <a:schemeClr val="accent1"/>
              </a:solidFill>
            </a14:hiddenFill>
          </a:ext>
        </a:extLst>
      </xdr:spPr>
    </xdr:pic>
    <xdr:clientData/>
  </xdr:twoCellAnchor>
  <xdr:twoCellAnchor editAs="oneCell">
    <xdr:from>
      <xdr:col>29</xdr:col>
      <xdr:colOff>75319</xdr:colOff>
      <xdr:row>79</xdr:row>
      <xdr:rowOff>98233</xdr:rowOff>
    </xdr:from>
    <xdr:to>
      <xdr:col>36</xdr:col>
      <xdr:colOff>18242</xdr:colOff>
      <xdr:row>87</xdr:row>
      <xdr:rowOff>54002</xdr:rowOff>
    </xdr:to>
    <xdr:pic>
      <xdr:nvPicPr>
        <xdr:cNvPr id="36" name="Content Placeholder 6">
          <a:hlinkClick xmlns:r="http://schemas.openxmlformats.org/officeDocument/2006/relationships" r:id="rId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6"/>
        <a:stretch>
          <a:fillRect/>
        </a:stretch>
      </xdr:blipFill>
      <xdr:spPr>
        <a:xfrm>
          <a:off x="5119428" y="16655168"/>
          <a:ext cx="1168086" cy="1476594"/>
        </a:xfrm>
        <a:prstGeom prst="rect">
          <a:avLst/>
        </a:prstGeom>
        <a:ln>
          <a:noFill/>
        </a:ln>
        <a:effectLst>
          <a:outerShdw blurRad="190500" dir="2700000" algn="tl" rotWithShape="0">
            <a:srgbClr val="333333">
              <a:alpha val="70000"/>
            </a:srgbClr>
          </a:outerShdw>
        </a:effectLst>
      </xdr:spPr>
    </xdr:pic>
    <xdr:clientData/>
  </xdr:twoCellAnchor>
  <xdr:absoluteAnchor>
    <xdr:pos x="13664271" y="46070"/>
    <xdr:ext cx="739588" cy="549089"/>
    <xdr:pic>
      <xdr:nvPicPr>
        <xdr:cNvPr id="39" name="Bild 3">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13636" b="12121"/>
        <a:stretch/>
      </xdr:blipFill>
      <xdr:spPr>
        <a:xfrm>
          <a:off x="13664271" y="46070"/>
          <a:ext cx="739588" cy="549089"/>
        </a:xfrm>
        <a:prstGeom prst="rect">
          <a:avLst/>
        </a:prstGeom>
      </xdr:spPr>
    </xdr:pic>
    <xdr:clientData/>
  </xdr:absoluteAnchor>
  <xdr:twoCellAnchor>
    <xdr:from>
      <xdr:col>2</xdr:col>
      <xdr:colOff>17793</xdr:colOff>
      <xdr:row>60</xdr:row>
      <xdr:rowOff>47066</xdr:rowOff>
    </xdr:from>
    <xdr:to>
      <xdr:col>11</xdr:col>
      <xdr:colOff>81802</xdr:colOff>
      <xdr:row>67</xdr:row>
      <xdr:rowOff>55055</xdr:rowOff>
    </xdr:to>
    <xdr:pic>
      <xdr:nvPicPr>
        <xdr:cNvPr id="40" name="Picture 39">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8">
          <a:extLst>
            <a:ext uri="{BEBA8EAE-BF5A-486C-A8C5-ECC9F3942E4B}">
              <a14:imgProps xmlns:a14="http://schemas.microsoft.com/office/drawing/2010/main">
                <a14:imgLayer r:embed="rId9">
                  <a14:imgEffect>
                    <a14:sharpenSoften amount="25000"/>
                  </a14:imgEffect>
                </a14:imgLayer>
              </a14:imgProps>
            </a:ext>
            <a:ext uri="{28A0092B-C50C-407E-A947-70E740481C1C}">
              <a14:useLocalDpi xmlns:a14="http://schemas.microsoft.com/office/drawing/2010/main" val="0"/>
            </a:ext>
          </a:extLst>
        </a:blip>
        <a:srcRect r="5002"/>
        <a:stretch>
          <a:fillRect/>
        </a:stretch>
      </xdr:blipFill>
      <xdr:spPr bwMode="auto">
        <a:xfrm>
          <a:off x="384139" y="13308797"/>
          <a:ext cx="1712567" cy="1172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73269</xdr:colOff>
      <xdr:row>32</xdr:row>
      <xdr:rowOff>44336</xdr:rowOff>
    </xdr:from>
    <xdr:to>
      <xdr:col>12</xdr:col>
      <xdr:colOff>103038</xdr:colOff>
      <xdr:row>37</xdr:row>
      <xdr:rowOff>55104</xdr:rowOff>
    </xdr:to>
    <xdr:sp macro="" textlink="">
      <xdr:nvSpPr>
        <xdr:cNvPr id="38" name="Rectangle 1">
          <a:hlinkClick xmlns:r="http://schemas.openxmlformats.org/officeDocument/2006/relationships" r:id="rId10"/>
          <a:extLst>
            <a:ext uri="{FF2B5EF4-FFF2-40B4-BE49-F238E27FC236}">
              <a16:creationId xmlns:a16="http://schemas.microsoft.com/office/drawing/2014/main" id="{00000000-0008-0000-0000-000026000000}"/>
            </a:ext>
          </a:extLst>
        </xdr:cNvPr>
        <xdr:cNvSpPr/>
      </xdr:nvSpPr>
      <xdr:spPr>
        <a:xfrm>
          <a:off x="578827" y="7906124"/>
          <a:ext cx="1546442" cy="948615"/>
        </a:xfrm>
        <a:prstGeom prst="roundRect">
          <a:avLst/>
        </a:prstGeom>
        <a:solidFill>
          <a:srgbClr val="D92D20"/>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400" b="1">
              <a:solidFill>
                <a:schemeClr val="bg1"/>
              </a:solidFill>
              <a:effectLst/>
              <a:latin typeface="+mn-lt"/>
              <a:ea typeface="+mn-ea"/>
              <a:cs typeface="+mn-cs"/>
            </a:rPr>
            <a:t>SUIVI DES OPPORTUNITÉS de PEI</a:t>
          </a:r>
        </a:p>
      </xdr:txBody>
    </xdr:sp>
    <xdr:clientData fPrintsWithSheet="0"/>
  </xdr:twoCellAnchor>
  <xdr:twoCellAnchor>
    <xdr:from>
      <xdr:col>3</xdr:col>
      <xdr:colOff>67235</xdr:colOff>
      <xdr:row>49</xdr:row>
      <xdr:rowOff>66675</xdr:rowOff>
    </xdr:from>
    <xdr:to>
      <xdr:col>12</xdr:col>
      <xdr:colOff>133723</xdr:colOff>
      <xdr:row>53</xdr:row>
      <xdr:rowOff>67236</xdr:rowOff>
    </xdr:to>
    <xdr:sp macro="" textlink="">
      <xdr:nvSpPr>
        <xdr:cNvPr id="41" name="Rectangle 1">
          <a:hlinkClick xmlns:r="http://schemas.openxmlformats.org/officeDocument/2006/relationships" r:id="rId11"/>
          <a:extLst>
            <a:ext uri="{FF2B5EF4-FFF2-40B4-BE49-F238E27FC236}">
              <a16:creationId xmlns:a16="http://schemas.microsoft.com/office/drawing/2014/main" id="{00000000-0008-0000-0000-000029000000}"/>
            </a:ext>
          </a:extLst>
        </xdr:cNvPr>
        <xdr:cNvSpPr/>
      </xdr:nvSpPr>
      <xdr:spPr>
        <a:xfrm>
          <a:off x="610160" y="12382500"/>
          <a:ext cx="1695263" cy="724461"/>
        </a:xfrm>
        <a:prstGeom prst="roundRect">
          <a:avLst/>
        </a:prstGeom>
        <a:solidFill>
          <a:srgbClr val="D92D20"/>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400" b="1">
              <a:solidFill>
                <a:schemeClr val="bg1"/>
              </a:solidFill>
              <a:effectLst/>
              <a:latin typeface="+mn-lt"/>
              <a:ea typeface="+mn-ea"/>
              <a:cs typeface="+mn-cs"/>
            </a:rPr>
            <a:t>RÉSUMÉ </a:t>
          </a:r>
        </a:p>
        <a:p>
          <a:pPr marL="0" indent="0" algn="ctr"/>
          <a:r>
            <a:rPr lang="fr-fr" sz="1400" b="1">
              <a:solidFill>
                <a:schemeClr val="bg1"/>
              </a:solidFill>
              <a:effectLst/>
              <a:latin typeface="+mn-lt"/>
              <a:ea typeface="+mn-ea"/>
              <a:cs typeface="+mn-cs"/>
            </a:rPr>
            <a:t>DES IMPACTS</a:t>
          </a:r>
          <a:endParaRPr lang="en-GB" sz="1400" b="1" u="none">
            <a:solidFill>
              <a:schemeClr val="bg1"/>
            </a:solidFill>
            <a:effectLst/>
            <a:latin typeface="+mn-lt"/>
            <a:ea typeface="+mn-ea"/>
            <a:cs typeface="+mn-cs"/>
          </a:endParaRPr>
        </a:p>
      </xdr:txBody>
    </xdr:sp>
    <xdr:clientData fPrintsWithSheet="0"/>
  </xdr:twoCellAnchor>
  <xdr:twoCellAnchor editAs="oneCell">
    <xdr:from>
      <xdr:col>48</xdr:col>
      <xdr:colOff>49694</xdr:colOff>
      <xdr:row>79</xdr:row>
      <xdr:rowOff>74544</xdr:rowOff>
    </xdr:from>
    <xdr:to>
      <xdr:col>56</xdr:col>
      <xdr:colOff>92568</xdr:colOff>
      <xdr:row>87</xdr:row>
      <xdr:rowOff>18286</xdr:rowOff>
    </xdr:to>
    <xdr:pic>
      <xdr:nvPicPr>
        <xdr:cNvPr id="20" name="Picture 19">
          <a:hlinkClick xmlns:r="http://schemas.openxmlformats.org/officeDocument/2006/relationships" r:id="rId12"/>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3"/>
        <a:stretch>
          <a:fillRect/>
        </a:stretch>
      </xdr:blipFill>
      <xdr:spPr>
        <a:xfrm>
          <a:off x="8398564" y="16672892"/>
          <a:ext cx="1434352" cy="1481712"/>
        </a:xfrm>
        <a:prstGeom prst="rect">
          <a:avLst/>
        </a:prstGeom>
        <a:effectLst>
          <a:outerShdw blurRad="190500" dir="2700000" algn="tl" rotWithShape="0">
            <a:prstClr val="black">
              <a:alpha val="70000"/>
            </a:prstClr>
          </a:outerShdw>
        </a:effectLst>
      </xdr:spPr>
    </xdr:pic>
    <xdr:clientData/>
  </xdr:twoCellAnchor>
  <xdr:twoCellAnchor editAs="oneCell">
    <xdr:from>
      <xdr:col>8</xdr:col>
      <xdr:colOff>28022</xdr:colOff>
      <xdr:row>79</xdr:row>
      <xdr:rowOff>102567</xdr:rowOff>
    </xdr:from>
    <xdr:to>
      <xdr:col>15</xdr:col>
      <xdr:colOff>97872</xdr:colOff>
      <xdr:row>87</xdr:row>
      <xdr:rowOff>93042</xdr:rowOff>
    </xdr:to>
    <xdr:pic>
      <xdr:nvPicPr>
        <xdr:cNvPr id="21" name="Picture 20">
          <a:hlinkClick xmlns:r="http://schemas.openxmlformats.org/officeDocument/2006/relationships" r:id="rId14"/>
          <a:extLst>
            <a:ext uri="{FF2B5EF4-FFF2-40B4-BE49-F238E27FC236}">
              <a16:creationId xmlns:a16="http://schemas.microsoft.com/office/drawing/2014/main" id="{DF62BF09-CC89-4A2F-B1E0-CDA3AE90FA58}"/>
            </a:ext>
          </a:extLst>
        </xdr:cNvPr>
        <xdr:cNvPicPr>
          <a:picLocks noChangeAspect="1"/>
        </xdr:cNvPicPr>
      </xdr:nvPicPr>
      <xdr:blipFill>
        <a:blip xmlns:r="http://schemas.openxmlformats.org/officeDocument/2006/relationships" r:embed="rId15"/>
        <a:stretch>
          <a:fillRect/>
        </a:stretch>
      </xdr:blipFill>
      <xdr:spPr>
        <a:xfrm>
          <a:off x="1485761" y="16568393"/>
          <a:ext cx="1354897" cy="1438689"/>
        </a:xfrm>
        <a:prstGeom prst="rect">
          <a:avLst/>
        </a:prstGeom>
        <a:effectLst>
          <a:outerShdw blurRad="190500" dir="2700000" algn="ctr" rotWithShape="0">
            <a:prstClr val="black">
              <a:alpha val="70000"/>
            </a:prst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244929</xdr:colOff>
      <xdr:row>0</xdr:row>
      <xdr:rowOff>244929</xdr:rowOff>
    </xdr:from>
    <xdr:to>
      <xdr:col>3</xdr:col>
      <xdr:colOff>350465</xdr:colOff>
      <xdr:row>1</xdr:row>
      <xdr:rowOff>618670</xdr:rowOff>
    </xdr:to>
    <xdr:sp macro="" textlink="">
      <xdr:nvSpPr>
        <xdr:cNvPr id="5" name="Rectangle 4">
          <a:extLst>
            <a:ext uri="{FF2B5EF4-FFF2-40B4-BE49-F238E27FC236}">
              <a16:creationId xmlns:a16="http://schemas.microsoft.com/office/drawing/2014/main" id="{00000000-0008-0000-0100-000005000000}"/>
            </a:ext>
          </a:extLst>
        </xdr:cNvPr>
        <xdr:cNvSpPr/>
      </xdr:nvSpPr>
      <xdr:spPr>
        <a:xfrm>
          <a:off x="5483679" y="244929"/>
          <a:ext cx="1779215" cy="645884"/>
        </a:xfrm>
        <a:prstGeom prst="rect">
          <a:avLst/>
        </a:prstGeom>
        <a:solidFill>
          <a:srgbClr val="FFF6DE"/>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r>
            <a:rPr lang="fr-fr" sz="1200" b="1">
              <a:solidFill>
                <a:sysClr val="windowText" lastClr="000000"/>
              </a:solidFill>
              <a:effectLst/>
              <a:latin typeface="+mn-lt"/>
              <a:ea typeface="+mn-ea"/>
              <a:cs typeface="+mn-cs"/>
            </a:rPr>
            <a:t>Veuillez apporter votre contribution dans les cellules jaunes</a:t>
          </a:r>
          <a:endParaRPr lang="en-GB" sz="1200" u="none">
            <a:solidFill>
              <a:sysClr val="windowText" lastClr="000000"/>
            </a:solidFill>
            <a:effectLst/>
          </a:endParaRPr>
        </a:p>
      </xdr:txBody>
    </xdr:sp>
    <xdr:clientData/>
  </xdr:twoCellAnchor>
  <xdr:twoCellAnchor>
    <xdr:from>
      <xdr:col>3</xdr:col>
      <xdr:colOff>581026</xdr:colOff>
      <xdr:row>0</xdr:row>
      <xdr:rowOff>235053</xdr:rowOff>
    </xdr:from>
    <xdr:to>
      <xdr:col>4</xdr:col>
      <xdr:colOff>888787</xdr:colOff>
      <xdr:row>1</xdr:row>
      <xdr:rowOff>659192</xdr:rowOff>
    </xdr:to>
    <xdr:sp macro="" textlink="">
      <xdr:nvSpPr>
        <xdr:cNvPr id="6" name="Rectangle 1">
          <a:hlinkClick xmlns:r="http://schemas.openxmlformats.org/officeDocument/2006/relationships" r:id="rId1"/>
          <a:extLst>
            <a:ext uri="{FF2B5EF4-FFF2-40B4-BE49-F238E27FC236}">
              <a16:creationId xmlns:a16="http://schemas.microsoft.com/office/drawing/2014/main" id="{00000000-0008-0000-0100-000006000000}"/>
            </a:ext>
          </a:extLst>
        </xdr:cNvPr>
        <xdr:cNvSpPr/>
      </xdr:nvSpPr>
      <xdr:spPr>
        <a:xfrm>
          <a:off x="6276976" y="235053"/>
          <a:ext cx="1536486" cy="700364"/>
        </a:xfrm>
        <a:prstGeom prst="roundRect">
          <a:avLst/>
        </a:prstGeom>
        <a:solidFill>
          <a:srgbClr val="D92D20"/>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400" b="1">
              <a:solidFill>
                <a:schemeClr val="bg1"/>
              </a:solidFill>
              <a:effectLst/>
              <a:latin typeface="+mn-lt"/>
              <a:ea typeface="+mn-ea"/>
              <a:cs typeface="+mn-cs"/>
            </a:rPr>
            <a:t>ALLER AUX INSTRUCTIONS</a:t>
          </a:r>
        </a:p>
      </xdr:txBody>
    </xdr:sp>
    <xdr:clientData fPrintsWithSheet="0"/>
  </xdr:twoCellAnchor>
  <xdr:twoCellAnchor>
    <xdr:from>
      <xdr:col>4</xdr:col>
      <xdr:colOff>1085398</xdr:colOff>
      <xdr:row>0</xdr:row>
      <xdr:rowOff>228600</xdr:rowOff>
    </xdr:from>
    <xdr:to>
      <xdr:col>5</xdr:col>
      <xdr:colOff>515399</xdr:colOff>
      <xdr:row>1</xdr:row>
      <xdr:rowOff>650815</xdr:rowOff>
    </xdr:to>
    <xdr:sp macro="" textlink="">
      <xdr:nvSpPr>
        <xdr:cNvPr id="7" name="Rectangle 1">
          <a:hlinkClick xmlns:r="http://schemas.openxmlformats.org/officeDocument/2006/relationships" r:id="rId2"/>
          <a:extLst>
            <a:ext uri="{FF2B5EF4-FFF2-40B4-BE49-F238E27FC236}">
              <a16:creationId xmlns:a16="http://schemas.microsoft.com/office/drawing/2014/main" id="{00000000-0008-0000-0100-000007000000}"/>
            </a:ext>
          </a:extLst>
        </xdr:cNvPr>
        <xdr:cNvSpPr/>
      </xdr:nvSpPr>
      <xdr:spPr>
        <a:xfrm>
          <a:off x="8010073" y="228600"/>
          <a:ext cx="1944601" cy="698440"/>
        </a:xfrm>
        <a:prstGeom prst="roundRect">
          <a:avLst/>
        </a:prstGeom>
        <a:solidFill>
          <a:srgbClr val="D92D20"/>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400" b="1">
              <a:solidFill>
                <a:schemeClr val="bg1"/>
              </a:solidFill>
              <a:effectLst/>
              <a:latin typeface="+mn-lt"/>
              <a:ea typeface="+mn-ea"/>
              <a:cs typeface="+mn-cs"/>
            </a:rPr>
            <a:t>ALLER AU RÉSUMÉ</a:t>
          </a:r>
          <a:br>
            <a:rPr lang="en-GB" sz="1400" b="1" u="none">
              <a:solidFill>
                <a:schemeClr val="bg1"/>
              </a:solidFill>
              <a:effectLst/>
              <a:latin typeface="+mn-lt"/>
              <a:ea typeface="+mn-ea"/>
              <a:cs typeface="+mn-cs"/>
            </a:rPr>
          </a:br>
          <a:r>
            <a:rPr lang="fr-fr" sz="1400" b="1">
              <a:solidFill>
                <a:schemeClr val="bg1"/>
              </a:solidFill>
              <a:effectLst/>
              <a:latin typeface="+mn-lt"/>
              <a:ea typeface="+mn-ea"/>
              <a:cs typeface="+mn-cs"/>
            </a:rPr>
            <a:t>DES IMPACTS</a:t>
          </a:r>
        </a:p>
      </xdr:txBody>
    </xdr:sp>
    <xdr:clientData fPrintsWithSheet="0"/>
  </xdr:twoCellAnchor>
  <xdr:twoCellAnchor>
    <xdr:from>
      <xdr:col>12</xdr:col>
      <xdr:colOff>1669676</xdr:colOff>
      <xdr:row>6</xdr:row>
      <xdr:rowOff>33617</xdr:rowOff>
    </xdr:from>
    <xdr:to>
      <xdr:col>13</xdr:col>
      <xdr:colOff>178733</xdr:colOff>
      <xdr:row>9</xdr:row>
      <xdr:rowOff>33617</xdr:rowOff>
    </xdr:to>
    <xdr:cxnSp macro="">
      <xdr:nvCxnSpPr>
        <xdr:cNvPr id="8" name="Straight Arrow Connector 7">
          <a:extLst>
            <a:ext uri="{FF2B5EF4-FFF2-40B4-BE49-F238E27FC236}">
              <a16:creationId xmlns:a16="http://schemas.microsoft.com/office/drawing/2014/main" id="{00000000-0008-0000-0100-000008000000}"/>
            </a:ext>
          </a:extLst>
        </xdr:cNvPr>
        <xdr:cNvCxnSpPr/>
      </xdr:nvCxnSpPr>
      <xdr:spPr>
        <a:xfrm>
          <a:off x="20428323" y="1848970"/>
          <a:ext cx="514910" cy="1154206"/>
        </a:xfrm>
        <a:prstGeom prst="straightConnector1">
          <a:avLst/>
        </a:prstGeom>
        <a:ln w="12700">
          <a:solidFill>
            <a:schemeClr val="bg2">
              <a:lumMod val="75000"/>
            </a:schemeClr>
          </a:solidFill>
          <a:tailEnd type="triangle" w="lg"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10</xdr:col>
      <xdr:colOff>1229471</xdr:colOff>
      <xdr:row>3</xdr:row>
      <xdr:rowOff>11206</xdr:rowOff>
    </xdr:from>
    <xdr:to>
      <xdr:col>15</xdr:col>
      <xdr:colOff>694765</xdr:colOff>
      <xdr:row>6</xdr:row>
      <xdr:rowOff>0</xdr:rowOff>
    </xdr:to>
    <xdr:sp macro="" textlink="">
      <xdr:nvSpPr>
        <xdr:cNvPr id="2" name="Flowchart: Process 1">
          <a:extLst>
            <a:ext uri="{FF2B5EF4-FFF2-40B4-BE49-F238E27FC236}">
              <a16:creationId xmlns:a16="http://schemas.microsoft.com/office/drawing/2014/main" id="{F152E4B6-231B-44B7-8BCB-2CC5D65D4AE0}"/>
            </a:ext>
          </a:extLst>
        </xdr:cNvPr>
        <xdr:cNvSpPr/>
      </xdr:nvSpPr>
      <xdr:spPr>
        <a:xfrm>
          <a:off x="18508942" y="1143000"/>
          <a:ext cx="6446558" cy="818029"/>
        </a:xfrm>
        <a:prstGeom prst="flowChartProcess">
          <a:avLst/>
        </a:prstGeom>
        <a:noFill/>
        <a:ln>
          <a:solidFill>
            <a:sysClr val="windowText" lastClr="000000"/>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n-GB" sz="1100"/>
        </a:p>
      </xdr:txBody>
    </xdr:sp>
    <xdr:clientData/>
  </xdr:twoCellAnchor>
  <xdr:twoCellAnchor>
    <xdr:from>
      <xdr:col>17</xdr:col>
      <xdr:colOff>134471</xdr:colOff>
      <xdr:row>5</xdr:row>
      <xdr:rowOff>350558</xdr:rowOff>
    </xdr:from>
    <xdr:to>
      <xdr:col>17</xdr:col>
      <xdr:colOff>235324</xdr:colOff>
      <xdr:row>7</xdr:row>
      <xdr:rowOff>78441</xdr:rowOff>
    </xdr:to>
    <xdr:cxnSp macro="">
      <xdr:nvCxnSpPr>
        <xdr:cNvPr id="9" name="Straight Arrow Connector 8">
          <a:extLst>
            <a:ext uri="{FF2B5EF4-FFF2-40B4-BE49-F238E27FC236}">
              <a16:creationId xmlns:a16="http://schemas.microsoft.com/office/drawing/2014/main" id="{070EAA08-9CFF-436A-BDE6-E5B40696BF44}"/>
            </a:ext>
          </a:extLst>
        </xdr:cNvPr>
        <xdr:cNvCxnSpPr/>
      </xdr:nvCxnSpPr>
      <xdr:spPr>
        <a:xfrm>
          <a:off x="28406912" y="1930587"/>
          <a:ext cx="100853" cy="265766"/>
        </a:xfrm>
        <a:prstGeom prst="straightConnector1">
          <a:avLst/>
        </a:prstGeom>
        <a:ln w="12700">
          <a:solidFill>
            <a:schemeClr val="bg2">
              <a:lumMod val="75000"/>
            </a:schemeClr>
          </a:solidFill>
          <a:tailEnd type="triangle" w="lg"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28</xdr:col>
      <xdr:colOff>835586</xdr:colOff>
      <xdr:row>6</xdr:row>
      <xdr:rowOff>22412</xdr:rowOff>
    </xdr:from>
    <xdr:to>
      <xdr:col>28</xdr:col>
      <xdr:colOff>1019735</xdr:colOff>
      <xdr:row>7</xdr:row>
      <xdr:rowOff>136151</xdr:rowOff>
    </xdr:to>
    <xdr:cxnSp macro="">
      <xdr:nvCxnSpPr>
        <xdr:cNvPr id="10" name="Straight Arrow Connector 9">
          <a:extLst>
            <a:ext uri="{FF2B5EF4-FFF2-40B4-BE49-F238E27FC236}">
              <a16:creationId xmlns:a16="http://schemas.microsoft.com/office/drawing/2014/main" id="{A04C5A9C-027D-424D-85AE-0A0A36F5C2C9}"/>
            </a:ext>
          </a:extLst>
        </xdr:cNvPr>
        <xdr:cNvCxnSpPr/>
      </xdr:nvCxnSpPr>
      <xdr:spPr>
        <a:xfrm flipH="1">
          <a:off x="46768498" y="1983441"/>
          <a:ext cx="184149" cy="270622"/>
        </a:xfrm>
        <a:prstGeom prst="straightConnector1">
          <a:avLst/>
        </a:prstGeom>
        <a:ln w="12700">
          <a:solidFill>
            <a:schemeClr val="bg2">
              <a:lumMod val="75000"/>
            </a:schemeClr>
          </a:solidFill>
          <a:tailEnd type="triangle" w="lg" len="med"/>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2676525</xdr:colOff>
      <xdr:row>1</xdr:row>
      <xdr:rowOff>73025</xdr:rowOff>
    </xdr:from>
    <xdr:to>
      <xdr:col>1</xdr:col>
      <xdr:colOff>4218453</xdr:colOff>
      <xdr:row>1</xdr:row>
      <xdr:rowOff>701675</xdr:rowOff>
    </xdr:to>
    <xdr:sp macro="" textlink="">
      <xdr:nvSpPr>
        <xdr:cNvPr id="4" name="Rectangle 1">
          <a:hlinkClick xmlns:r="http://schemas.openxmlformats.org/officeDocument/2006/relationships" r:id="rId1"/>
          <a:extLst>
            <a:ext uri="{FF2B5EF4-FFF2-40B4-BE49-F238E27FC236}">
              <a16:creationId xmlns:a16="http://schemas.microsoft.com/office/drawing/2014/main" id="{00000000-0008-0000-0200-000004000000}"/>
            </a:ext>
          </a:extLst>
        </xdr:cNvPr>
        <xdr:cNvSpPr/>
      </xdr:nvSpPr>
      <xdr:spPr>
        <a:xfrm>
          <a:off x="2819400" y="349250"/>
          <a:ext cx="1541928" cy="628650"/>
        </a:xfrm>
        <a:prstGeom prst="roundRect">
          <a:avLst/>
        </a:prstGeom>
        <a:solidFill>
          <a:srgbClr val="D92D20"/>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400" b="1">
              <a:solidFill>
                <a:schemeClr val="bg1"/>
              </a:solidFill>
              <a:effectLst/>
              <a:latin typeface="+mn-lt"/>
              <a:ea typeface="+mn-ea"/>
              <a:cs typeface="+mn-cs"/>
            </a:rPr>
            <a:t>ALLER AUX INSTRUCTIONS</a:t>
          </a:r>
        </a:p>
      </xdr:txBody>
    </xdr:sp>
    <xdr:clientData fPrintsWithSheet="0"/>
  </xdr:twoCellAnchor>
  <xdr:twoCellAnchor>
    <xdr:from>
      <xdr:col>1</xdr:col>
      <xdr:colOff>4388783</xdr:colOff>
      <xdr:row>1</xdr:row>
      <xdr:rowOff>85385</xdr:rowOff>
    </xdr:from>
    <xdr:to>
      <xdr:col>4</xdr:col>
      <xdr:colOff>6350</xdr:colOff>
      <xdr:row>1</xdr:row>
      <xdr:rowOff>711200</xdr:rowOff>
    </xdr:to>
    <xdr:sp macro="" textlink="">
      <xdr:nvSpPr>
        <xdr:cNvPr id="5" name="Rectangle 1">
          <a:hlinkClick xmlns:r="http://schemas.openxmlformats.org/officeDocument/2006/relationships" r:id="rId2"/>
          <a:extLst>
            <a:ext uri="{FF2B5EF4-FFF2-40B4-BE49-F238E27FC236}">
              <a16:creationId xmlns:a16="http://schemas.microsoft.com/office/drawing/2014/main" id="{00000000-0008-0000-0200-000005000000}"/>
            </a:ext>
          </a:extLst>
        </xdr:cNvPr>
        <xdr:cNvSpPr/>
      </xdr:nvSpPr>
      <xdr:spPr>
        <a:xfrm>
          <a:off x="4531658" y="361610"/>
          <a:ext cx="2361267" cy="625815"/>
        </a:xfrm>
        <a:prstGeom prst="roundRect">
          <a:avLst/>
        </a:prstGeom>
        <a:solidFill>
          <a:srgbClr val="D92D20"/>
        </a:solidFill>
        <a:ln>
          <a:noFill/>
        </a:ln>
        <a:effectLst>
          <a:outerShdw blurRad="63500" dist="25400" dir="2700000" algn="tl" rotWithShape="0">
            <a:prstClr val="black">
              <a:alpha val="40000"/>
            </a:prstClr>
          </a:outerShdw>
          <a:softEdge rad="25400"/>
        </a:effectLst>
        <a:scene3d>
          <a:camera prst="orthographicFront"/>
          <a:lightRig rig="threePt" dir="t"/>
        </a:scene3d>
        <a:sp3d>
          <a:bevelT w="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400" b="1">
              <a:solidFill>
                <a:schemeClr val="bg1"/>
              </a:solidFill>
              <a:effectLst/>
              <a:latin typeface="+mn-lt"/>
              <a:ea typeface="+mn-ea"/>
              <a:cs typeface="+mn-cs"/>
            </a:rPr>
            <a:t>ALLER AU SUIVI DES OPPORTUNITÉS de PEI</a:t>
          </a:r>
        </a:p>
      </xdr:txBody>
    </xdr:sp>
    <xdr:clientData fPrintsWithSheet="0"/>
  </xdr:twoCellAnchor>
  <xdr:twoCellAnchor>
    <xdr:from>
      <xdr:col>1</xdr:col>
      <xdr:colOff>0</xdr:colOff>
      <xdr:row>3</xdr:row>
      <xdr:rowOff>0</xdr:rowOff>
    </xdr:from>
    <xdr:to>
      <xdr:col>3</xdr:col>
      <xdr:colOff>895350</xdr:colOff>
      <xdr:row>4</xdr:row>
      <xdr:rowOff>142874</xdr:rowOff>
    </xdr:to>
    <xdr:sp macro="" textlink="">
      <xdr:nvSpPr>
        <xdr:cNvPr id="6" name="Speech Bubble: Rectangle with Corners Rounded 5">
          <a:extLst>
            <a:ext uri="{FF2B5EF4-FFF2-40B4-BE49-F238E27FC236}">
              <a16:creationId xmlns:a16="http://schemas.microsoft.com/office/drawing/2014/main" id="{00000000-0008-0000-0200-000006000000}"/>
            </a:ext>
          </a:extLst>
        </xdr:cNvPr>
        <xdr:cNvSpPr/>
      </xdr:nvSpPr>
      <xdr:spPr>
        <a:xfrm>
          <a:off x="142875" y="1409700"/>
          <a:ext cx="6715125" cy="304799"/>
        </a:xfrm>
        <a:prstGeom prst="wedgeRoundRectCallout">
          <a:avLst>
            <a:gd name="adj1" fmla="val 23543"/>
            <a:gd name="adj2" fmla="val 29057"/>
            <a:gd name="adj3" fmla="val 16667"/>
          </a:avLst>
        </a:prstGeom>
        <a:solidFill>
          <a:schemeClr val="accent2">
            <a:lumMod val="40000"/>
            <a:lumOff val="60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fr-fr" sz="1100" b="1">
              <a:solidFill>
                <a:sysClr val="windowText" lastClr="000000"/>
              </a:solidFill>
            </a:rPr>
            <a:t>La feuille de travail est calculée automatiquement sur la base de la feuille de travail de suivi</a:t>
          </a:r>
          <a:endParaRPr lang="en-GB" sz="1100" b="1">
            <a:solidFill>
              <a:sysClr val="windowText" lastClr="000000"/>
            </a:solidFill>
          </a:endParaRPr>
        </a:p>
      </xdr:txBody>
    </xdr:sp>
    <xdr:clientData/>
  </xdr:twoCellAnchor>
</xdr:wsDr>
</file>

<file path=xl/theme/theme1.xml><?xml version="1.0" encoding="utf-8"?>
<a:theme xmlns:a="http://schemas.openxmlformats.org/drawingml/2006/main" name="Office-Design">
  <a:themeElements>
    <a:clrScheme name="UNIDO Graphs">
      <a:dk1>
        <a:srgbClr val="000000"/>
      </a:dk1>
      <a:lt1>
        <a:sysClr val="window" lastClr="FFFFFF"/>
      </a:lt1>
      <a:dk2>
        <a:srgbClr val="005394"/>
      </a:dk2>
      <a:lt2>
        <a:srgbClr val="BBDDEA"/>
      </a:lt2>
      <a:accent1>
        <a:srgbClr val="336A24"/>
      </a:accent1>
      <a:accent2>
        <a:srgbClr val="C55B25"/>
      </a:accent2>
      <a:accent3>
        <a:srgbClr val="880E1B"/>
      </a:accent3>
      <a:accent4>
        <a:srgbClr val="4C1966"/>
      </a:accent4>
      <a:accent5>
        <a:srgbClr val="66B42D"/>
      </a:accent5>
      <a:accent6>
        <a:srgbClr val="0096D6"/>
      </a:accent6>
      <a:hlink>
        <a:srgbClr val="0000FF"/>
      </a:hlink>
      <a:folHlink>
        <a:srgbClr val="4C277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32D20"/>
    <pageSetUpPr fitToPage="1"/>
  </sheetPr>
  <dimension ref="B1:CD126"/>
  <sheetViews>
    <sheetView showGridLines="0" showRowColHeaders="0" tabSelected="1" showRuler="0" zoomScale="82" zoomScaleNormal="82" workbookViewId="0">
      <pane ySplit="2" topLeftCell="A3" activePane="bottomLeft" state="frozen"/>
      <selection pane="bottomLeft" activeCell="B2" sqref="B2"/>
    </sheetView>
  </sheetViews>
  <sheetFormatPr defaultColWidth="2.5546875" defaultRowHeight="14.4" x14ac:dyDescent="0.3"/>
  <sheetData>
    <row r="1" spans="2:80" s="13" customFormat="1" ht="12.9" customHeight="1" x14ac:dyDescent="0.3"/>
    <row r="2" spans="2:80" s="13" customFormat="1" ht="36" customHeight="1" x14ac:dyDescent="0.3">
      <c r="B2" s="78" t="s">
        <v>0</v>
      </c>
      <c r="C2" s="79"/>
      <c r="D2" s="79"/>
      <c r="E2" s="79"/>
      <c r="F2" s="79"/>
    </row>
    <row r="3" spans="2:80" s="81" customFormat="1" ht="15" thickBot="1" x14ac:dyDescent="0.35">
      <c r="B3" s="80"/>
      <c r="C3" s="80"/>
      <c r="D3" s="80"/>
      <c r="E3" s="80"/>
      <c r="F3" s="80"/>
    </row>
    <row r="4" spans="2:80" s="5" customFormat="1" ht="18" customHeight="1" x14ac:dyDescent="0.3">
      <c r="B4" s="186" t="s">
        <v>1</v>
      </c>
      <c r="C4" s="187"/>
      <c r="D4" s="187"/>
      <c r="E4" s="187"/>
      <c r="F4" s="187"/>
      <c r="G4" s="187"/>
      <c r="H4" s="187"/>
      <c r="I4" s="187"/>
      <c r="J4" s="187"/>
      <c r="K4" s="187"/>
      <c r="L4" s="187"/>
      <c r="M4" s="187"/>
      <c r="N4" s="187"/>
      <c r="O4" s="187"/>
      <c r="P4" s="187"/>
      <c r="Q4" s="187"/>
      <c r="R4" s="187"/>
      <c r="S4" s="187"/>
      <c r="T4" s="187"/>
      <c r="U4" s="187"/>
      <c r="V4" s="187"/>
      <c r="W4" s="187"/>
      <c r="X4" s="187"/>
      <c r="Y4" s="187"/>
      <c r="Z4" s="187"/>
      <c r="AA4" s="187"/>
      <c r="AB4" s="187"/>
      <c r="AC4" s="187"/>
      <c r="AD4" s="187"/>
      <c r="AE4" s="187"/>
      <c r="AF4" s="187"/>
      <c r="AG4" s="187"/>
      <c r="AH4" s="187"/>
      <c r="AI4" s="187"/>
      <c r="AJ4" s="187"/>
      <c r="AK4" s="187"/>
      <c r="AL4" s="187"/>
      <c r="AM4" s="187"/>
      <c r="AN4" s="187"/>
      <c r="AO4" s="187"/>
      <c r="AP4" s="187"/>
      <c r="AQ4" s="187"/>
      <c r="AR4" s="187"/>
      <c r="AS4" s="187"/>
      <c r="AT4" s="187"/>
      <c r="AU4" s="187"/>
      <c r="AV4" s="187"/>
      <c r="AW4" s="187"/>
      <c r="AX4" s="187"/>
      <c r="AY4" s="187"/>
      <c r="AZ4" s="187"/>
      <c r="BA4" s="187"/>
      <c r="BB4" s="187"/>
      <c r="BC4" s="187"/>
      <c r="BD4" s="187"/>
      <c r="BE4" s="187"/>
      <c r="BF4" s="187"/>
      <c r="BG4" s="187"/>
      <c r="BH4" s="187"/>
      <c r="BI4" s="187"/>
      <c r="BJ4" s="187"/>
      <c r="BK4" s="187"/>
      <c r="BL4" s="187"/>
      <c r="BM4" s="187"/>
      <c r="BN4" s="187"/>
      <c r="BO4" s="187"/>
      <c r="BP4" s="187"/>
      <c r="BQ4" s="187"/>
      <c r="BR4" s="187"/>
      <c r="BS4" s="187"/>
      <c r="BT4" s="187"/>
      <c r="BU4" s="187"/>
      <c r="BV4" s="187"/>
      <c r="BW4" s="187"/>
      <c r="BX4" s="187"/>
      <c r="BY4" s="187"/>
      <c r="BZ4" s="187"/>
      <c r="CA4" s="187"/>
      <c r="CB4" s="188"/>
    </row>
    <row r="5" spans="2:80" s="5" customFormat="1" ht="5.0999999999999996" customHeight="1" x14ac:dyDescent="0.3">
      <c r="B5" s="82"/>
      <c r="C5" s="83"/>
      <c r="CB5" s="84"/>
    </row>
    <row r="6" spans="2:80" s="5" customFormat="1" ht="156.6" customHeight="1" thickBot="1" x14ac:dyDescent="0.35">
      <c r="B6" s="189" t="s">
        <v>333</v>
      </c>
      <c r="C6" s="190"/>
      <c r="D6" s="190"/>
      <c r="E6" s="190"/>
      <c r="F6" s="190"/>
      <c r="G6" s="190"/>
      <c r="H6" s="190"/>
      <c r="I6" s="190"/>
      <c r="J6" s="190"/>
      <c r="K6" s="190"/>
      <c r="L6" s="190"/>
      <c r="M6" s="190"/>
      <c r="N6" s="190"/>
      <c r="O6" s="190"/>
      <c r="P6" s="190"/>
      <c r="Q6" s="190"/>
      <c r="R6" s="190"/>
      <c r="S6" s="190"/>
      <c r="T6" s="190"/>
      <c r="U6" s="190"/>
      <c r="V6" s="190"/>
      <c r="W6" s="190"/>
      <c r="X6" s="190"/>
      <c r="Y6" s="190"/>
      <c r="Z6" s="190"/>
      <c r="AA6" s="190"/>
      <c r="AB6" s="190"/>
      <c r="AC6" s="190"/>
      <c r="AD6" s="190"/>
      <c r="AE6" s="190"/>
      <c r="AF6" s="190"/>
      <c r="AG6" s="190"/>
      <c r="AH6" s="190"/>
      <c r="AI6" s="190"/>
      <c r="AJ6" s="190"/>
      <c r="AK6" s="190"/>
      <c r="AL6" s="190"/>
      <c r="AM6" s="190"/>
      <c r="AN6" s="190"/>
      <c r="AO6" s="190"/>
      <c r="AP6" s="190"/>
      <c r="AQ6" s="190"/>
      <c r="AR6" s="190"/>
      <c r="AS6" s="190"/>
      <c r="AT6" s="190"/>
      <c r="AU6" s="190"/>
      <c r="AV6" s="190"/>
      <c r="AW6" s="190"/>
      <c r="AX6" s="190"/>
      <c r="AY6" s="190"/>
      <c r="AZ6" s="190"/>
      <c r="BA6" s="190"/>
      <c r="BB6" s="190"/>
      <c r="BC6" s="190"/>
      <c r="BD6" s="190"/>
      <c r="BE6" s="190"/>
      <c r="BF6" s="190"/>
      <c r="BG6" s="190"/>
      <c r="BH6" s="190"/>
      <c r="BI6" s="190"/>
      <c r="BJ6" s="190"/>
      <c r="BK6" s="190"/>
      <c r="BL6" s="190"/>
      <c r="BM6" s="190"/>
      <c r="BN6" s="190"/>
      <c r="BO6" s="190"/>
      <c r="BP6" s="190"/>
      <c r="BQ6" s="190"/>
      <c r="BR6" s="190"/>
      <c r="BS6" s="190"/>
      <c r="BT6" s="190"/>
      <c r="BU6" s="190"/>
      <c r="BV6" s="190"/>
      <c r="BW6" s="190"/>
      <c r="BX6" s="190"/>
      <c r="BY6" s="190"/>
      <c r="BZ6" s="190"/>
      <c r="CA6" s="190"/>
      <c r="CB6" s="191"/>
    </row>
    <row r="7" spans="2:80" s="5" customFormat="1" ht="15" thickBot="1" x14ac:dyDescent="0.35">
      <c r="B7" s="77"/>
      <c r="C7" s="85"/>
    </row>
    <row r="8" spans="2:80" s="86" customFormat="1" ht="15.9" customHeight="1" x14ac:dyDescent="0.3">
      <c r="B8" s="186" t="s">
        <v>2</v>
      </c>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7"/>
      <c r="AT8" s="187"/>
      <c r="AU8" s="187"/>
      <c r="AV8" s="187"/>
      <c r="AW8" s="187"/>
      <c r="AX8" s="187"/>
      <c r="AY8" s="187"/>
      <c r="AZ8" s="187"/>
      <c r="BA8" s="187"/>
      <c r="BB8" s="187"/>
      <c r="BC8" s="187"/>
      <c r="BD8" s="187"/>
      <c r="BE8" s="187"/>
      <c r="BF8" s="187"/>
      <c r="BG8" s="187"/>
      <c r="BH8" s="187"/>
      <c r="BI8" s="187"/>
      <c r="BJ8" s="187"/>
      <c r="BK8" s="187"/>
      <c r="BL8" s="187"/>
      <c r="BM8" s="187"/>
      <c r="BN8" s="187"/>
      <c r="BO8" s="187"/>
      <c r="BP8" s="187"/>
      <c r="BQ8" s="187"/>
      <c r="BR8" s="187"/>
      <c r="BS8" s="187"/>
      <c r="BT8" s="187"/>
      <c r="BU8" s="187"/>
      <c r="BV8" s="187"/>
      <c r="BW8" s="187"/>
      <c r="BX8" s="187"/>
      <c r="BY8" s="187"/>
      <c r="BZ8" s="187"/>
      <c r="CA8" s="187"/>
      <c r="CB8" s="188"/>
    </row>
    <row r="9" spans="2:80" s="86" customFormat="1" ht="5.0999999999999996" customHeight="1" x14ac:dyDescent="0.3">
      <c r="B9" s="87"/>
      <c r="CB9" s="88"/>
    </row>
    <row r="10" spans="2:80" s="89" customFormat="1" ht="23.1" customHeight="1" thickBot="1" x14ac:dyDescent="0.35">
      <c r="B10" s="192" t="s">
        <v>3</v>
      </c>
      <c r="C10" s="193"/>
      <c r="D10" s="193"/>
      <c r="E10" s="193"/>
      <c r="F10" s="193"/>
      <c r="G10" s="193"/>
      <c r="H10" s="193"/>
      <c r="I10" s="193"/>
      <c r="J10" s="193"/>
      <c r="K10" s="193"/>
      <c r="L10" s="193"/>
      <c r="M10" s="193"/>
      <c r="N10" s="193"/>
      <c r="O10" s="193"/>
      <c r="P10" s="193"/>
      <c r="Q10" s="193"/>
      <c r="R10" s="193"/>
      <c r="S10" s="193"/>
      <c r="T10" s="193"/>
      <c r="U10" s="193"/>
      <c r="V10" s="193"/>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3"/>
      <c r="BE10" s="193"/>
      <c r="BF10" s="193"/>
      <c r="BG10" s="193"/>
      <c r="BH10" s="193"/>
      <c r="BI10" s="193"/>
      <c r="BJ10" s="193"/>
      <c r="BK10" s="193"/>
      <c r="BL10" s="193"/>
      <c r="BM10" s="193"/>
      <c r="BN10" s="193"/>
      <c r="BO10" s="193"/>
      <c r="BP10" s="193"/>
      <c r="BQ10" s="193"/>
      <c r="BR10" s="193"/>
      <c r="BS10" s="193"/>
      <c r="BT10" s="193"/>
      <c r="BU10" s="193"/>
      <c r="BV10" s="193"/>
      <c r="BW10" s="193"/>
      <c r="BX10" s="193"/>
      <c r="BY10" s="193"/>
      <c r="BZ10" s="193"/>
      <c r="CA10" s="193"/>
      <c r="CB10" s="194"/>
    </row>
    <row r="11" spans="2:80" s="89" customFormat="1" ht="15" thickBot="1" x14ac:dyDescent="0.35">
      <c r="B11" s="77"/>
      <c r="C11" s="76"/>
      <c r="D11" s="76"/>
      <c r="E11" s="76"/>
      <c r="F11" s="76"/>
      <c r="G11" s="76"/>
      <c r="H11" s="76"/>
      <c r="I11" s="76"/>
    </row>
    <row r="12" spans="2:80" s="89" customFormat="1" ht="18" customHeight="1" x14ac:dyDescent="0.3">
      <c r="B12" s="186" t="s">
        <v>4</v>
      </c>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8"/>
    </row>
    <row r="13" spans="2:80" s="89" customFormat="1" ht="5.0999999999999996" customHeight="1" x14ac:dyDescent="0.3">
      <c r="B13" s="82"/>
      <c r="C13" s="76"/>
      <c r="D13" s="76"/>
      <c r="E13" s="76"/>
      <c r="F13" s="76"/>
      <c r="G13" s="76"/>
      <c r="H13" s="76"/>
      <c r="I13" s="76"/>
      <c r="CB13" s="90"/>
    </row>
    <row r="14" spans="2:80" s="89" customFormat="1" x14ac:dyDescent="0.3">
      <c r="B14" s="183" t="s">
        <v>5</v>
      </c>
      <c r="C14" s="184"/>
      <c r="D14" s="184"/>
      <c r="E14" s="184"/>
      <c r="F14" s="184"/>
      <c r="G14" s="184"/>
      <c r="H14" s="184"/>
      <c r="I14" s="184"/>
      <c r="J14" s="184"/>
      <c r="K14" s="184"/>
      <c r="L14" s="184"/>
      <c r="M14" s="184"/>
      <c r="N14" s="184"/>
      <c r="O14" s="184"/>
      <c r="P14" s="184"/>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184"/>
      <c r="AX14" s="184"/>
      <c r="AY14" s="184"/>
      <c r="AZ14" s="184"/>
      <c r="BA14" s="184"/>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5"/>
    </row>
    <row r="15" spans="2:80" s="89" customFormat="1" x14ac:dyDescent="0.3">
      <c r="B15" s="183"/>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184"/>
      <c r="AX15" s="184"/>
      <c r="AY15" s="184"/>
      <c r="AZ15" s="184"/>
      <c r="BA15" s="184"/>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5"/>
    </row>
    <row r="16" spans="2:80" s="89" customFormat="1" x14ac:dyDescent="0.3">
      <c r="B16" s="183"/>
      <c r="C16" s="184"/>
      <c r="D16" s="184"/>
      <c r="E16" s="184"/>
      <c r="F16" s="184"/>
      <c r="G16" s="184"/>
      <c r="H16" s="184"/>
      <c r="I16" s="184"/>
      <c r="J16" s="184"/>
      <c r="K16" s="184"/>
      <c r="L16" s="184"/>
      <c r="M16" s="184"/>
      <c r="N16" s="184"/>
      <c r="O16" s="184"/>
      <c r="P16" s="184"/>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184"/>
      <c r="AY16" s="184"/>
      <c r="AZ16" s="184"/>
      <c r="BA16" s="184"/>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5"/>
    </row>
    <row r="17" spans="2:82" s="89" customFormat="1" x14ac:dyDescent="0.3">
      <c r="B17" s="183"/>
      <c r="C17" s="184"/>
      <c r="D17" s="184"/>
      <c r="E17" s="184"/>
      <c r="F17" s="184"/>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184"/>
      <c r="AX17" s="184"/>
      <c r="AY17" s="184"/>
      <c r="AZ17" s="184"/>
      <c r="BA17" s="184"/>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5"/>
    </row>
    <row r="18" spans="2:82" s="89" customFormat="1" x14ac:dyDescent="0.3">
      <c r="B18" s="183"/>
      <c r="C18" s="184"/>
      <c r="D18" s="184"/>
      <c r="E18" s="184"/>
      <c r="F18" s="184"/>
      <c r="G18" s="184"/>
      <c r="H18" s="184"/>
      <c r="I18" s="184"/>
      <c r="J18" s="184"/>
      <c r="K18" s="184"/>
      <c r="L18" s="184"/>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184"/>
      <c r="AX18" s="184"/>
      <c r="AY18" s="184"/>
      <c r="AZ18" s="184"/>
      <c r="BA18" s="18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5"/>
    </row>
    <row r="19" spans="2:82" s="89" customFormat="1" ht="14.4" customHeight="1" x14ac:dyDescent="0.3">
      <c r="B19" s="183"/>
      <c r="C19" s="184"/>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c r="BY19" s="184"/>
      <c r="BZ19" s="184"/>
      <c r="CA19" s="184"/>
      <c r="CB19" s="185"/>
    </row>
    <row r="20" spans="2:82" s="89" customFormat="1" ht="6.9" customHeight="1" x14ac:dyDescent="0.3">
      <c r="B20" s="82"/>
      <c r="C20" s="76"/>
      <c r="D20" s="76"/>
      <c r="E20" s="76"/>
      <c r="F20" s="76"/>
      <c r="G20" s="76"/>
      <c r="H20" s="76"/>
      <c r="I20" s="76"/>
      <c r="CB20" s="90"/>
      <c r="CD20" s="93"/>
    </row>
    <row r="21" spans="2:82" s="89" customFormat="1" ht="18" x14ac:dyDescent="0.3">
      <c r="B21" s="82"/>
      <c r="C21" s="195" t="s">
        <v>6</v>
      </c>
      <c r="D21" s="195"/>
      <c r="E21" s="195"/>
      <c r="F21" s="195"/>
      <c r="G21" s="195"/>
      <c r="H21" s="195"/>
      <c r="I21" s="195"/>
      <c r="J21" s="195"/>
      <c r="K21" s="195"/>
      <c r="L21" s="195"/>
      <c r="M21" s="195"/>
      <c r="N21" s="195"/>
      <c r="R21" s="214" t="s">
        <v>7</v>
      </c>
      <c r="S21" s="214"/>
      <c r="T21" s="214"/>
      <c r="U21" s="214"/>
      <c r="V21" s="214"/>
      <c r="W21" s="214"/>
      <c r="X21" s="214"/>
      <c r="Y21" s="214"/>
      <c r="Z21" s="214"/>
      <c r="AA21" s="214"/>
      <c r="AB21" s="214"/>
      <c r="AC21" s="214"/>
      <c r="AD21" s="214"/>
      <c r="AE21" s="214"/>
      <c r="AF21" s="214"/>
      <c r="AG21" s="214"/>
      <c r="AH21" s="214"/>
      <c r="AI21" s="214"/>
      <c r="AJ21" s="214"/>
      <c r="AK21" s="214"/>
      <c r="AL21" s="214"/>
      <c r="AM21" s="214"/>
      <c r="AN21" s="214"/>
      <c r="AO21" s="214"/>
      <c r="AP21" s="214"/>
      <c r="AQ21" s="214"/>
      <c r="AR21" s="214"/>
      <c r="AS21" s="214"/>
      <c r="AT21" s="214"/>
      <c r="AU21" s="214"/>
      <c r="AV21" s="214"/>
      <c r="AW21" s="214"/>
      <c r="AX21" s="214"/>
      <c r="AY21" s="214"/>
      <c r="BD21" s="196" t="s">
        <v>8</v>
      </c>
      <c r="BE21" s="196"/>
      <c r="BF21" s="196"/>
      <c r="BG21" s="196"/>
      <c r="BH21" s="196"/>
      <c r="BI21" s="196"/>
      <c r="BJ21" s="196"/>
      <c r="BK21" s="196"/>
      <c r="BL21" s="196"/>
      <c r="BM21" s="196"/>
      <c r="BN21" s="196"/>
      <c r="BO21" s="196"/>
      <c r="BP21" s="196"/>
      <c r="BQ21" s="196"/>
      <c r="BR21" s="196"/>
      <c r="BS21" s="196"/>
      <c r="BT21" s="196"/>
      <c r="BU21" s="196"/>
      <c r="BV21" s="196"/>
      <c r="BW21" s="196"/>
      <c r="BX21" s="196"/>
      <c r="BY21" s="196"/>
      <c r="BZ21" s="196"/>
      <c r="CA21" s="196"/>
      <c r="CB21" s="90"/>
      <c r="CD21" s="93"/>
    </row>
    <row r="22" spans="2:82" s="89" customFormat="1" ht="15" thickBot="1" x14ac:dyDescent="0.35">
      <c r="B22" s="82"/>
      <c r="C22" s="76"/>
      <c r="D22" s="76"/>
      <c r="E22" s="76"/>
      <c r="F22" s="76"/>
      <c r="G22" s="76"/>
      <c r="H22" s="76"/>
      <c r="I22" s="76"/>
      <c r="CB22" s="90"/>
      <c r="CD22" s="93"/>
    </row>
    <row r="23" spans="2:82" s="89" customFormat="1" ht="18.600000000000001" customHeight="1" x14ac:dyDescent="0.3">
      <c r="B23" s="82"/>
      <c r="C23" s="197" t="s">
        <v>9</v>
      </c>
      <c r="D23" s="198"/>
      <c r="E23" s="198"/>
      <c r="F23" s="198"/>
      <c r="G23" s="198"/>
      <c r="H23" s="198"/>
      <c r="I23" s="198"/>
      <c r="J23" s="198"/>
      <c r="K23" s="198"/>
      <c r="L23" s="198"/>
      <c r="M23" s="198"/>
      <c r="N23" s="199"/>
      <c r="R23" s="248" t="s">
        <v>10</v>
      </c>
      <c r="S23" s="249"/>
      <c r="T23" s="249"/>
      <c r="U23" s="249"/>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50"/>
      <c r="CB23" s="90"/>
      <c r="CD23" s="93"/>
    </row>
    <row r="24" spans="2:82" s="89" customFormat="1" ht="15" customHeight="1" x14ac:dyDescent="0.3">
      <c r="B24" s="82"/>
      <c r="C24" s="242"/>
      <c r="D24" s="243"/>
      <c r="E24" s="243"/>
      <c r="F24" s="243"/>
      <c r="G24" s="243"/>
      <c r="H24" s="243"/>
      <c r="I24" s="243"/>
      <c r="J24" s="243"/>
      <c r="K24" s="243"/>
      <c r="L24" s="243"/>
      <c r="M24" s="243"/>
      <c r="N24" s="244"/>
      <c r="R24" s="251"/>
      <c r="S24" s="252"/>
      <c r="T24" s="252"/>
      <c r="U24" s="252"/>
      <c r="V24" s="252"/>
      <c r="W24" s="252"/>
      <c r="X24" s="252"/>
      <c r="Y24" s="252"/>
      <c r="Z24" s="252"/>
      <c r="AA24" s="252"/>
      <c r="AB24" s="252"/>
      <c r="AC24" s="252"/>
      <c r="AD24" s="252"/>
      <c r="AE24" s="252"/>
      <c r="AF24" s="252"/>
      <c r="AG24" s="252"/>
      <c r="AH24" s="252"/>
      <c r="AI24" s="252"/>
      <c r="AJ24" s="252"/>
      <c r="AK24" s="252"/>
      <c r="AL24" s="252"/>
      <c r="AM24" s="252"/>
      <c r="AN24" s="252"/>
      <c r="AO24" s="252"/>
      <c r="AP24" s="252"/>
      <c r="AQ24" s="252"/>
      <c r="AR24" s="252"/>
      <c r="AS24" s="252"/>
      <c r="AT24" s="252"/>
      <c r="AU24" s="252"/>
      <c r="AV24" s="252"/>
      <c r="AW24" s="252"/>
      <c r="AX24" s="252"/>
      <c r="AY24" s="253"/>
      <c r="CB24" s="90"/>
      <c r="CD24" s="93"/>
    </row>
    <row r="25" spans="2:82" s="89" customFormat="1" ht="15" customHeight="1" x14ac:dyDescent="0.3">
      <c r="B25" s="82"/>
      <c r="C25" s="242"/>
      <c r="D25" s="243"/>
      <c r="E25" s="243"/>
      <c r="F25" s="243"/>
      <c r="G25" s="243"/>
      <c r="H25" s="243"/>
      <c r="I25" s="243"/>
      <c r="J25" s="243"/>
      <c r="K25" s="243"/>
      <c r="L25" s="243"/>
      <c r="M25" s="243"/>
      <c r="N25" s="244"/>
      <c r="R25" s="251"/>
      <c r="S25" s="252"/>
      <c r="T25" s="252"/>
      <c r="U25" s="252"/>
      <c r="V25" s="252"/>
      <c r="W25" s="252"/>
      <c r="X25" s="252"/>
      <c r="Y25" s="252"/>
      <c r="Z25" s="252"/>
      <c r="AA25" s="252"/>
      <c r="AB25" s="252"/>
      <c r="AC25" s="252"/>
      <c r="AD25" s="252"/>
      <c r="AE25" s="252"/>
      <c r="AF25" s="252"/>
      <c r="AG25" s="252"/>
      <c r="AH25" s="252"/>
      <c r="AI25" s="252"/>
      <c r="AJ25" s="252"/>
      <c r="AK25" s="252"/>
      <c r="AL25" s="252"/>
      <c r="AM25" s="252"/>
      <c r="AN25" s="252"/>
      <c r="AO25" s="252"/>
      <c r="AP25" s="252"/>
      <c r="AQ25" s="252"/>
      <c r="AR25" s="252"/>
      <c r="AS25" s="252"/>
      <c r="AT25" s="252"/>
      <c r="AU25" s="252"/>
      <c r="AV25" s="252"/>
      <c r="AW25" s="252"/>
      <c r="AX25" s="252"/>
      <c r="AY25" s="253"/>
      <c r="CB25" s="90"/>
      <c r="CD25" s="93"/>
    </row>
    <row r="26" spans="2:82" s="89" customFormat="1" ht="15" customHeight="1" x14ac:dyDescent="0.3">
      <c r="B26" s="82"/>
      <c r="C26" s="242"/>
      <c r="D26" s="243"/>
      <c r="E26" s="243"/>
      <c r="F26" s="243"/>
      <c r="G26" s="243"/>
      <c r="H26" s="243"/>
      <c r="I26" s="243"/>
      <c r="J26" s="243"/>
      <c r="K26" s="243"/>
      <c r="L26" s="243"/>
      <c r="M26" s="243"/>
      <c r="N26" s="244"/>
      <c r="R26" s="251"/>
      <c r="S26" s="252"/>
      <c r="T26" s="252"/>
      <c r="U26" s="252"/>
      <c r="V26" s="252"/>
      <c r="W26" s="252"/>
      <c r="X26" s="252"/>
      <c r="Y26" s="252"/>
      <c r="Z26" s="252"/>
      <c r="AA26" s="252"/>
      <c r="AB26" s="252"/>
      <c r="AC26" s="252"/>
      <c r="AD26" s="252"/>
      <c r="AE26" s="252"/>
      <c r="AF26" s="252"/>
      <c r="AG26" s="252"/>
      <c r="AH26" s="252"/>
      <c r="AI26" s="252"/>
      <c r="AJ26" s="252"/>
      <c r="AK26" s="252"/>
      <c r="AL26" s="252"/>
      <c r="AM26" s="252"/>
      <c r="AN26" s="252"/>
      <c r="AO26" s="252"/>
      <c r="AP26" s="252"/>
      <c r="AQ26" s="252"/>
      <c r="AR26" s="252"/>
      <c r="AS26" s="252"/>
      <c r="AT26" s="252"/>
      <c r="AU26" s="252"/>
      <c r="AV26" s="252"/>
      <c r="AW26" s="252"/>
      <c r="AX26" s="252"/>
      <c r="AY26" s="253"/>
      <c r="CB26" s="90"/>
      <c r="CD26" s="93"/>
    </row>
    <row r="27" spans="2:82" s="89" customFormat="1" ht="15" customHeight="1" x14ac:dyDescent="0.3">
      <c r="B27" s="82"/>
      <c r="C27" s="242"/>
      <c r="D27" s="243"/>
      <c r="E27" s="243"/>
      <c r="F27" s="243"/>
      <c r="G27" s="243"/>
      <c r="H27" s="243"/>
      <c r="I27" s="243"/>
      <c r="J27" s="243"/>
      <c r="K27" s="243"/>
      <c r="L27" s="243"/>
      <c r="M27" s="243"/>
      <c r="N27" s="244"/>
      <c r="R27" s="251"/>
      <c r="S27" s="252"/>
      <c r="T27" s="252"/>
      <c r="U27" s="252"/>
      <c r="V27" s="252"/>
      <c r="W27" s="252"/>
      <c r="X27" s="252"/>
      <c r="Y27" s="252"/>
      <c r="Z27" s="252"/>
      <c r="AA27" s="252"/>
      <c r="AB27" s="252"/>
      <c r="AC27" s="252"/>
      <c r="AD27" s="252"/>
      <c r="AE27" s="252"/>
      <c r="AF27" s="252"/>
      <c r="AG27" s="252"/>
      <c r="AH27" s="252"/>
      <c r="AI27" s="252"/>
      <c r="AJ27" s="252"/>
      <c r="AK27" s="252"/>
      <c r="AL27" s="252"/>
      <c r="AM27" s="252"/>
      <c r="AN27" s="252"/>
      <c r="AO27" s="252"/>
      <c r="AP27" s="252"/>
      <c r="AQ27" s="252"/>
      <c r="AR27" s="252"/>
      <c r="AS27" s="252"/>
      <c r="AT27" s="252"/>
      <c r="AU27" s="252"/>
      <c r="AV27" s="252"/>
      <c r="AW27" s="252"/>
      <c r="AX27" s="252"/>
      <c r="AY27" s="253"/>
      <c r="CB27" s="90"/>
      <c r="CD27" s="93"/>
    </row>
    <row r="28" spans="2:82" s="89" customFormat="1" ht="15" customHeight="1" x14ac:dyDescent="0.3">
      <c r="B28" s="82"/>
      <c r="C28" s="242"/>
      <c r="D28" s="243"/>
      <c r="E28" s="243"/>
      <c r="F28" s="243"/>
      <c r="G28" s="243"/>
      <c r="H28" s="243"/>
      <c r="I28" s="243"/>
      <c r="J28" s="243"/>
      <c r="K28" s="243"/>
      <c r="L28" s="243"/>
      <c r="M28" s="243"/>
      <c r="N28" s="244"/>
      <c r="R28" s="251"/>
      <c r="S28" s="252"/>
      <c r="T28" s="252"/>
      <c r="U28" s="252"/>
      <c r="V28" s="252"/>
      <c r="W28" s="252"/>
      <c r="X28" s="252"/>
      <c r="Y28" s="252"/>
      <c r="Z28" s="252"/>
      <c r="AA28" s="252"/>
      <c r="AB28" s="252"/>
      <c r="AC28" s="252"/>
      <c r="AD28" s="252"/>
      <c r="AE28" s="252"/>
      <c r="AF28" s="252"/>
      <c r="AG28" s="252"/>
      <c r="AH28" s="252"/>
      <c r="AI28" s="252"/>
      <c r="AJ28" s="252"/>
      <c r="AK28" s="252"/>
      <c r="AL28" s="252"/>
      <c r="AM28" s="252"/>
      <c r="AN28" s="252"/>
      <c r="AO28" s="252"/>
      <c r="AP28" s="252"/>
      <c r="AQ28" s="252"/>
      <c r="AR28" s="252"/>
      <c r="AS28" s="252"/>
      <c r="AT28" s="252"/>
      <c r="AU28" s="252"/>
      <c r="AV28" s="252"/>
      <c r="AW28" s="252"/>
      <c r="AX28" s="252"/>
      <c r="AY28" s="253"/>
      <c r="CB28" s="90"/>
      <c r="CD28" s="93"/>
    </row>
    <row r="29" spans="2:82" s="89" customFormat="1" ht="15" customHeight="1" x14ac:dyDescent="0.3">
      <c r="B29" s="82"/>
      <c r="C29" s="242"/>
      <c r="D29" s="243"/>
      <c r="E29" s="243"/>
      <c r="F29" s="243"/>
      <c r="G29" s="243"/>
      <c r="H29" s="243"/>
      <c r="I29" s="243"/>
      <c r="J29" s="243"/>
      <c r="K29" s="243"/>
      <c r="L29" s="243"/>
      <c r="M29" s="243"/>
      <c r="N29" s="244"/>
      <c r="R29" s="251"/>
      <c r="S29" s="252"/>
      <c r="T29" s="252"/>
      <c r="U29" s="252"/>
      <c r="V29" s="252"/>
      <c r="W29" s="252"/>
      <c r="X29" s="252"/>
      <c r="Y29" s="252"/>
      <c r="Z29" s="252"/>
      <c r="AA29" s="252"/>
      <c r="AB29" s="252"/>
      <c r="AC29" s="252"/>
      <c r="AD29" s="252"/>
      <c r="AE29" s="252"/>
      <c r="AF29" s="252"/>
      <c r="AG29" s="252"/>
      <c r="AH29" s="252"/>
      <c r="AI29" s="252"/>
      <c r="AJ29" s="252"/>
      <c r="AK29" s="252"/>
      <c r="AL29" s="252"/>
      <c r="AM29" s="252"/>
      <c r="AN29" s="252"/>
      <c r="AO29" s="252"/>
      <c r="AP29" s="252"/>
      <c r="AQ29" s="252"/>
      <c r="AR29" s="252"/>
      <c r="AS29" s="252"/>
      <c r="AT29" s="252"/>
      <c r="AU29" s="252"/>
      <c r="AV29" s="252"/>
      <c r="AW29" s="252"/>
      <c r="AX29" s="252"/>
      <c r="AY29" s="253"/>
      <c r="CB29" s="90"/>
      <c r="CD29" s="93"/>
    </row>
    <row r="30" spans="2:82" s="89" customFormat="1" ht="15" customHeight="1" x14ac:dyDescent="0.3">
      <c r="B30" s="82"/>
      <c r="C30" s="242"/>
      <c r="D30" s="243"/>
      <c r="E30" s="243"/>
      <c r="F30" s="243"/>
      <c r="G30" s="243"/>
      <c r="H30" s="243"/>
      <c r="I30" s="243"/>
      <c r="J30" s="243"/>
      <c r="K30" s="243"/>
      <c r="L30" s="243"/>
      <c r="M30" s="243"/>
      <c r="N30" s="244"/>
      <c r="R30" s="251"/>
      <c r="S30" s="252"/>
      <c r="T30" s="252"/>
      <c r="U30" s="252"/>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52"/>
      <c r="AV30" s="252"/>
      <c r="AW30" s="252"/>
      <c r="AX30" s="252"/>
      <c r="AY30" s="253"/>
      <c r="CB30" s="90"/>
      <c r="CD30" s="93"/>
    </row>
    <row r="31" spans="2:82" s="89" customFormat="1" ht="15" customHeight="1" x14ac:dyDescent="0.3">
      <c r="B31" s="82"/>
      <c r="C31" s="242"/>
      <c r="D31" s="243"/>
      <c r="E31" s="243"/>
      <c r="F31" s="243"/>
      <c r="G31" s="243"/>
      <c r="H31" s="243"/>
      <c r="I31" s="243"/>
      <c r="J31" s="243"/>
      <c r="K31" s="243"/>
      <c r="L31" s="243"/>
      <c r="M31" s="243"/>
      <c r="N31" s="244"/>
      <c r="R31" s="251"/>
      <c r="S31" s="252"/>
      <c r="T31" s="252"/>
      <c r="U31" s="252"/>
      <c r="V31" s="252"/>
      <c r="W31" s="252"/>
      <c r="X31" s="252"/>
      <c r="Y31" s="252"/>
      <c r="Z31" s="252"/>
      <c r="AA31" s="252"/>
      <c r="AB31" s="252"/>
      <c r="AC31" s="252"/>
      <c r="AD31" s="252"/>
      <c r="AE31" s="252"/>
      <c r="AF31" s="252"/>
      <c r="AG31" s="252"/>
      <c r="AH31" s="252"/>
      <c r="AI31" s="252"/>
      <c r="AJ31" s="252"/>
      <c r="AK31" s="252"/>
      <c r="AL31" s="252"/>
      <c r="AM31" s="252"/>
      <c r="AN31" s="252"/>
      <c r="AO31" s="252"/>
      <c r="AP31" s="252"/>
      <c r="AQ31" s="252"/>
      <c r="AR31" s="252"/>
      <c r="AS31" s="252"/>
      <c r="AT31" s="252"/>
      <c r="AU31" s="252"/>
      <c r="AV31" s="252"/>
      <c r="AW31" s="252"/>
      <c r="AX31" s="252"/>
      <c r="AY31" s="253"/>
      <c r="CB31" s="90"/>
      <c r="CD31" s="93"/>
    </row>
    <row r="32" spans="2:82" s="89" customFormat="1" ht="15" customHeight="1" thickBot="1" x14ac:dyDescent="0.35">
      <c r="B32" s="82"/>
      <c r="C32" s="242"/>
      <c r="D32" s="243"/>
      <c r="E32" s="243"/>
      <c r="F32" s="243"/>
      <c r="G32" s="243"/>
      <c r="H32" s="243"/>
      <c r="I32" s="243"/>
      <c r="J32" s="243"/>
      <c r="K32" s="243"/>
      <c r="L32" s="243"/>
      <c r="M32" s="243"/>
      <c r="N32" s="244"/>
      <c r="R32" s="251"/>
      <c r="S32" s="252"/>
      <c r="T32" s="252"/>
      <c r="U32" s="252"/>
      <c r="V32" s="252"/>
      <c r="W32" s="252"/>
      <c r="X32" s="252"/>
      <c r="Y32" s="252"/>
      <c r="Z32" s="252"/>
      <c r="AA32" s="252"/>
      <c r="AB32" s="252"/>
      <c r="AC32" s="252"/>
      <c r="AD32" s="252"/>
      <c r="AE32" s="252"/>
      <c r="AF32" s="252"/>
      <c r="AG32" s="252"/>
      <c r="AH32" s="252"/>
      <c r="AI32" s="252"/>
      <c r="AJ32" s="252"/>
      <c r="AK32" s="252"/>
      <c r="AL32" s="252"/>
      <c r="AM32" s="252"/>
      <c r="AN32" s="252"/>
      <c r="AO32" s="252"/>
      <c r="AP32" s="252"/>
      <c r="AQ32" s="252"/>
      <c r="AR32" s="252"/>
      <c r="AS32" s="252"/>
      <c r="AT32" s="252"/>
      <c r="AU32" s="252"/>
      <c r="AV32" s="252"/>
      <c r="AW32" s="252"/>
      <c r="AX32" s="252"/>
      <c r="AY32" s="253"/>
      <c r="CB32" s="90"/>
      <c r="CD32" s="93"/>
    </row>
    <row r="33" spans="2:82" s="89" customFormat="1" ht="15" customHeight="1" x14ac:dyDescent="0.3">
      <c r="B33" s="82"/>
      <c r="C33" s="242"/>
      <c r="D33" s="243"/>
      <c r="E33" s="243"/>
      <c r="F33" s="243"/>
      <c r="G33" s="243"/>
      <c r="H33" s="243"/>
      <c r="I33" s="243"/>
      <c r="J33" s="243"/>
      <c r="K33" s="243"/>
      <c r="L33" s="243"/>
      <c r="M33" s="243"/>
      <c r="N33" s="244"/>
      <c r="R33" s="251"/>
      <c r="S33" s="252"/>
      <c r="T33" s="252"/>
      <c r="U33" s="252"/>
      <c r="V33" s="252"/>
      <c r="W33" s="252"/>
      <c r="X33" s="252"/>
      <c r="Y33" s="252"/>
      <c r="Z33" s="252"/>
      <c r="AA33" s="252"/>
      <c r="AB33" s="252"/>
      <c r="AC33" s="252"/>
      <c r="AD33" s="252"/>
      <c r="AE33" s="252"/>
      <c r="AF33" s="252"/>
      <c r="AG33" s="252"/>
      <c r="AH33" s="252"/>
      <c r="AI33" s="252"/>
      <c r="AJ33" s="252"/>
      <c r="AK33" s="252"/>
      <c r="AL33" s="252"/>
      <c r="AM33" s="252"/>
      <c r="AN33" s="252"/>
      <c r="AO33" s="252"/>
      <c r="AP33" s="252"/>
      <c r="AQ33" s="252"/>
      <c r="AR33" s="252"/>
      <c r="AS33" s="252"/>
      <c r="AT33" s="252"/>
      <c r="AU33" s="252"/>
      <c r="AV33" s="252"/>
      <c r="AW33" s="252"/>
      <c r="AX33" s="252"/>
      <c r="AY33" s="253"/>
      <c r="BD33" s="200" t="s">
        <v>11</v>
      </c>
      <c r="BE33" s="201"/>
      <c r="BF33" s="201"/>
      <c r="BG33" s="201"/>
      <c r="BH33" s="201"/>
      <c r="BI33" s="201"/>
      <c r="BJ33" s="201"/>
      <c r="BK33" s="201"/>
      <c r="BL33" s="201"/>
      <c r="BM33" s="202"/>
      <c r="BN33" s="206" t="s">
        <v>12</v>
      </c>
      <c r="BO33" s="207"/>
      <c r="BP33" s="207"/>
      <c r="BQ33" s="207"/>
      <c r="BR33" s="207"/>
      <c r="BS33" s="207"/>
      <c r="BT33" s="208"/>
      <c r="BU33" s="206" t="s">
        <v>13</v>
      </c>
      <c r="BV33" s="207"/>
      <c r="BW33" s="207"/>
      <c r="BX33" s="207"/>
      <c r="BY33" s="207"/>
      <c r="BZ33" s="207"/>
      <c r="CA33" s="212"/>
      <c r="CB33" s="90"/>
      <c r="CD33" s="93"/>
    </row>
    <row r="34" spans="2:82" s="89" customFormat="1" ht="15" customHeight="1" thickBot="1" x14ac:dyDescent="0.35">
      <c r="B34" s="82"/>
      <c r="C34" s="242"/>
      <c r="D34" s="243"/>
      <c r="E34" s="243"/>
      <c r="F34" s="243"/>
      <c r="G34" s="243"/>
      <c r="H34" s="243"/>
      <c r="I34" s="243"/>
      <c r="J34" s="243"/>
      <c r="K34" s="243"/>
      <c r="L34" s="243"/>
      <c r="M34" s="243"/>
      <c r="N34" s="244"/>
      <c r="R34" s="251"/>
      <c r="S34" s="252"/>
      <c r="T34" s="252"/>
      <c r="U34" s="252"/>
      <c r="V34" s="252"/>
      <c r="W34" s="252"/>
      <c r="X34" s="252"/>
      <c r="Y34" s="252"/>
      <c r="Z34" s="252"/>
      <c r="AA34" s="252"/>
      <c r="AB34" s="252"/>
      <c r="AC34" s="252"/>
      <c r="AD34" s="252"/>
      <c r="AE34" s="252"/>
      <c r="AF34" s="252"/>
      <c r="AG34" s="252"/>
      <c r="AH34" s="252"/>
      <c r="AI34" s="252"/>
      <c r="AJ34" s="252"/>
      <c r="AK34" s="252"/>
      <c r="AL34" s="252"/>
      <c r="AM34" s="252"/>
      <c r="AN34" s="252"/>
      <c r="AO34" s="252"/>
      <c r="AP34" s="252"/>
      <c r="AQ34" s="252"/>
      <c r="AR34" s="252"/>
      <c r="AS34" s="252"/>
      <c r="AT34" s="252"/>
      <c r="AU34" s="252"/>
      <c r="AV34" s="252"/>
      <c r="AW34" s="252"/>
      <c r="AX34" s="252"/>
      <c r="AY34" s="253"/>
      <c r="BD34" s="203"/>
      <c r="BE34" s="204"/>
      <c r="BF34" s="204"/>
      <c r="BG34" s="204"/>
      <c r="BH34" s="204"/>
      <c r="BI34" s="204"/>
      <c r="BJ34" s="204"/>
      <c r="BK34" s="204"/>
      <c r="BL34" s="204"/>
      <c r="BM34" s="205"/>
      <c r="BN34" s="209"/>
      <c r="BO34" s="210"/>
      <c r="BP34" s="210"/>
      <c r="BQ34" s="210"/>
      <c r="BR34" s="210"/>
      <c r="BS34" s="210"/>
      <c r="BT34" s="211"/>
      <c r="BU34" s="209"/>
      <c r="BV34" s="210"/>
      <c r="BW34" s="210"/>
      <c r="BX34" s="210"/>
      <c r="BY34" s="210"/>
      <c r="BZ34" s="210"/>
      <c r="CA34" s="213"/>
      <c r="CB34" s="90"/>
      <c r="CD34" s="93"/>
    </row>
    <row r="35" spans="2:82" s="89" customFormat="1" ht="14.4" customHeight="1" x14ac:dyDescent="0.3">
      <c r="B35" s="82"/>
      <c r="C35" s="242"/>
      <c r="D35" s="243"/>
      <c r="E35" s="243"/>
      <c r="F35" s="243"/>
      <c r="G35" s="243"/>
      <c r="H35" s="243"/>
      <c r="I35" s="243"/>
      <c r="J35" s="243"/>
      <c r="K35" s="243"/>
      <c r="L35" s="243"/>
      <c r="M35" s="243"/>
      <c r="N35" s="244"/>
      <c r="R35" s="251"/>
      <c r="S35" s="252"/>
      <c r="T35" s="252"/>
      <c r="U35" s="252"/>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52"/>
      <c r="AV35" s="252"/>
      <c r="AW35" s="252"/>
      <c r="AX35" s="252"/>
      <c r="AY35" s="253"/>
      <c r="BD35" s="215" t="s">
        <v>14</v>
      </c>
      <c r="BE35" s="216"/>
      <c r="BF35" s="216"/>
      <c r="BG35" s="216"/>
      <c r="BH35" s="216"/>
      <c r="BI35" s="216"/>
      <c r="BJ35" s="216"/>
      <c r="BK35" s="216"/>
      <c r="BL35" s="216"/>
      <c r="BM35" s="217"/>
      <c r="BN35" s="221" t="s">
        <v>15</v>
      </c>
      <c r="BO35" s="216"/>
      <c r="BP35" s="216"/>
      <c r="BQ35" s="216"/>
      <c r="BR35" s="216"/>
      <c r="BS35" s="216"/>
      <c r="BT35" s="217"/>
      <c r="BU35" s="221" t="s">
        <v>16</v>
      </c>
      <c r="BV35" s="216"/>
      <c r="BW35" s="216"/>
      <c r="BX35" s="216"/>
      <c r="BY35" s="216"/>
      <c r="BZ35" s="216"/>
      <c r="CA35" s="225"/>
      <c r="CB35" s="90"/>
      <c r="CD35" s="93"/>
    </row>
    <row r="36" spans="2:82" s="89" customFormat="1" ht="15" customHeight="1" thickBot="1" x14ac:dyDescent="0.35">
      <c r="B36" s="82"/>
      <c r="C36" s="242"/>
      <c r="D36" s="243"/>
      <c r="E36" s="243"/>
      <c r="F36" s="243"/>
      <c r="G36" s="243"/>
      <c r="H36" s="243"/>
      <c r="I36" s="243"/>
      <c r="J36" s="243"/>
      <c r="K36" s="243"/>
      <c r="L36" s="243"/>
      <c r="M36" s="243"/>
      <c r="N36" s="244"/>
      <c r="R36" s="251"/>
      <c r="S36" s="252"/>
      <c r="T36" s="252"/>
      <c r="U36" s="252"/>
      <c r="V36" s="252"/>
      <c r="W36" s="252"/>
      <c r="X36" s="252"/>
      <c r="Y36" s="252"/>
      <c r="Z36" s="252"/>
      <c r="AA36" s="252"/>
      <c r="AB36" s="252"/>
      <c r="AC36" s="252"/>
      <c r="AD36" s="252"/>
      <c r="AE36" s="252"/>
      <c r="AF36" s="252"/>
      <c r="AG36" s="252"/>
      <c r="AH36" s="252"/>
      <c r="AI36" s="252"/>
      <c r="AJ36" s="252"/>
      <c r="AK36" s="252"/>
      <c r="AL36" s="252"/>
      <c r="AM36" s="252"/>
      <c r="AN36" s="252"/>
      <c r="AO36" s="252"/>
      <c r="AP36" s="252"/>
      <c r="AQ36" s="252"/>
      <c r="AR36" s="252"/>
      <c r="AS36" s="252"/>
      <c r="AT36" s="252"/>
      <c r="AU36" s="252"/>
      <c r="AV36" s="252"/>
      <c r="AW36" s="252"/>
      <c r="AX36" s="252"/>
      <c r="AY36" s="253"/>
      <c r="BD36" s="218"/>
      <c r="BE36" s="219"/>
      <c r="BF36" s="219"/>
      <c r="BG36" s="219"/>
      <c r="BH36" s="219"/>
      <c r="BI36" s="219"/>
      <c r="BJ36" s="219"/>
      <c r="BK36" s="219"/>
      <c r="BL36" s="219"/>
      <c r="BM36" s="220"/>
      <c r="BN36" s="222"/>
      <c r="BO36" s="223"/>
      <c r="BP36" s="223"/>
      <c r="BQ36" s="223"/>
      <c r="BR36" s="223"/>
      <c r="BS36" s="223"/>
      <c r="BT36" s="224"/>
      <c r="BU36" s="222"/>
      <c r="BV36" s="223"/>
      <c r="BW36" s="223"/>
      <c r="BX36" s="223"/>
      <c r="BY36" s="223"/>
      <c r="BZ36" s="223"/>
      <c r="CA36" s="226"/>
      <c r="CB36" s="90"/>
      <c r="CD36" s="93"/>
    </row>
    <row r="37" spans="2:82" s="89" customFormat="1" ht="14.4" customHeight="1" x14ac:dyDescent="0.3">
      <c r="B37" s="82"/>
      <c r="C37" s="242"/>
      <c r="D37" s="243"/>
      <c r="E37" s="243"/>
      <c r="F37" s="243"/>
      <c r="G37" s="243"/>
      <c r="H37" s="243"/>
      <c r="I37" s="243"/>
      <c r="J37" s="243"/>
      <c r="K37" s="243"/>
      <c r="L37" s="243"/>
      <c r="M37" s="243"/>
      <c r="N37" s="244"/>
      <c r="R37" s="251"/>
      <c r="S37" s="252"/>
      <c r="T37" s="252"/>
      <c r="U37" s="252"/>
      <c r="V37" s="252"/>
      <c r="W37" s="252"/>
      <c r="X37" s="252"/>
      <c r="Y37" s="252"/>
      <c r="Z37" s="252"/>
      <c r="AA37" s="252"/>
      <c r="AB37" s="252"/>
      <c r="AC37" s="252"/>
      <c r="AD37" s="252"/>
      <c r="AE37" s="252"/>
      <c r="AF37" s="252"/>
      <c r="AG37" s="252"/>
      <c r="AH37" s="252"/>
      <c r="AI37" s="252"/>
      <c r="AJ37" s="252"/>
      <c r="AK37" s="252"/>
      <c r="AL37" s="252"/>
      <c r="AM37" s="252"/>
      <c r="AN37" s="252"/>
      <c r="AO37" s="252"/>
      <c r="AP37" s="252"/>
      <c r="AQ37" s="252"/>
      <c r="AR37" s="252"/>
      <c r="AS37" s="252"/>
      <c r="AT37" s="252"/>
      <c r="AU37" s="252"/>
      <c r="AV37" s="252"/>
      <c r="AW37" s="252"/>
      <c r="AX37" s="252"/>
      <c r="AY37" s="253"/>
      <c r="BD37" s="215" t="s">
        <v>17</v>
      </c>
      <c r="BE37" s="216"/>
      <c r="BF37" s="216"/>
      <c r="BG37" s="216"/>
      <c r="BH37" s="216"/>
      <c r="BI37" s="216"/>
      <c r="BJ37" s="216"/>
      <c r="BK37" s="216"/>
      <c r="BL37" s="216"/>
      <c r="BM37" s="217"/>
      <c r="BN37" s="221" t="s">
        <v>18</v>
      </c>
      <c r="BO37" s="216"/>
      <c r="BP37" s="216"/>
      <c r="BQ37" s="216"/>
      <c r="BR37" s="216"/>
      <c r="BS37" s="216"/>
      <c r="BT37" s="217"/>
      <c r="BU37" s="221" t="s">
        <v>19</v>
      </c>
      <c r="BV37" s="216"/>
      <c r="BW37" s="216"/>
      <c r="BX37" s="216"/>
      <c r="BY37" s="216"/>
      <c r="BZ37" s="216"/>
      <c r="CA37" s="225"/>
      <c r="CB37" s="90"/>
      <c r="CD37" s="93"/>
    </row>
    <row r="38" spans="2:82" s="89" customFormat="1" ht="15" customHeight="1" thickBot="1" x14ac:dyDescent="0.35">
      <c r="B38" s="82"/>
      <c r="C38" s="242"/>
      <c r="D38" s="243"/>
      <c r="E38" s="243"/>
      <c r="F38" s="243"/>
      <c r="G38" s="243"/>
      <c r="H38" s="243"/>
      <c r="I38" s="243"/>
      <c r="J38" s="243"/>
      <c r="K38" s="243"/>
      <c r="L38" s="243"/>
      <c r="M38" s="243"/>
      <c r="N38" s="244"/>
      <c r="R38" s="251"/>
      <c r="S38" s="252"/>
      <c r="T38" s="252"/>
      <c r="U38" s="252"/>
      <c r="V38" s="252"/>
      <c r="W38" s="252"/>
      <c r="X38" s="252"/>
      <c r="Y38" s="252"/>
      <c r="Z38" s="252"/>
      <c r="AA38" s="252"/>
      <c r="AB38" s="252"/>
      <c r="AC38" s="252"/>
      <c r="AD38" s="252"/>
      <c r="AE38" s="252"/>
      <c r="AF38" s="252"/>
      <c r="AG38" s="252"/>
      <c r="AH38" s="252"/>
      <c r="AI38" s="252"/>
      <c r="AJ38" s="252"/>
      <c r="AK38" s="252"/>
      <c r="AL38" s="252"/>
      <c r="AM38" s="252"/>
      <c r="AN38" s="252"/>
      <c r="AO38" s="252"/>
      <c r="AP38" s="252"/>
      <c r="AQ38" s="252"/>
      <c r="AR38" s="252"/>
      <c r="AS38" s="252"/>
      <c r="AT38" s="252"/>
      <c r="AU38" s="252"/>
      <c r="AV38" s="252"/>
      <c r="AW38" s="252"/>
      <c r="AX38" s="252"/>
      <c r="AY38" s="253"/>
      <c r="BD38" s="218"/>
      <c r="BE38" s="219"/>
      <c r="BF38" s="219"/>
      <c r="BG38" s="219"/>
      <c r="BH38" s="219"/>
      <c r="BI38" s="219"/>
      <c r="BJ38" s="219"/>
      <c r="BK38" s="219"/>
      <c r="BL38" s="219"/>
      <c r="BM38" s="220"/>
      <c r="BN38" s="222"/>
      <c r="BO38" s="223"/>
      <c r="BP38" s="223"/>
      <c r="BQ38" s="223"/>
      <c r="BR38" s="223"/>
      <c r="BS38" s="223"/>
      <c r="BT38" s="224"/>
      <c r="BU38" s="222"/>
      <c r="BV38" s="223"/>
      <c r="BW38" s="223"/>
      <c r="BX38" s="223"/>
      <c r="BY38" s="223"/>
      <c r="BZ38" s="223"/>
      <c r="CA38" s="226"/>
      <c r="CB38" s="90"/>
      <c r="CD38" s="93"/>
    </row>
    <row r="39" spans="2:82" s="89" customFormat="1" ht="14.4" customHeight="1" x14ac:dyDescent="0.3">
      <c r="B39" s="82"/>
      <c r="C39" s="242"/>
      <c r="D39" s="243"/>
      <c r="E39" s="243"/>
      <c r="F39" s="243"/>
      <c r="G39" s="243"/>
      <c r="H39" s="243"/>
      <c r="I39" s="243"/>
      <c r="J39" s="243"/>
      <c r="K39" s="243"/>
      <c r="L39" s="243"/>
      <c r="M39" s="243"/>
      <c r="N39" s="244"/>
      <c r="R39" s="251"/>
      <c r="S39" s="252"/>
      <c r="T39" s="252"/>
      <c r="U39" s="252"/>
      <c r="V39" s="252"/>
      <c r="W39" s="252"/>
      <c r="X39" s="252"/>
      <c r="Y39" s="252"/>
      <c r="Z39" s="252"/>
      <c r="AA39" s="252"/>
      <c r="AB39" s="252"/>
      <c r="AC39" s="252"/>
      <c r="AD39" s="252"/>
      <c r="AE39" s="252"/>
      <c r="AF39" s="252"/>
      <c r="AG39" s="252"/>
      <c r="AH39" s="252"/>
      <c r="AI39" s="252"/>
      <c r="AJ39" s="252"/>
      <c r="AK39" s="252"/>
      <c r="AL39" s="252"/>
      <c r="AM39" s="252"/>
      <c r="AN39" s="252"/>
      <c r="AO39" s="252"/>
      <c r="AP39" s="252"/>
      <c r="AQ39" s="252"/>
      <c r="AR39" s="252"/>
      <c r="AS39" s="252"/>
      <c r="AT39" s="252"/>
      <c r="AU39" s="252"/>
      <c r="AV39" s="252"/>
      <c r="AW39" s="252"/>
      <c r="AX39" s="252"/>
      <c r="AY39" s="253"/>
      <c r="BD39" s="230" t="s">
        <v>20</v>
      </c>
      <c r="BE39" s="231"/>
      <c r="BF39" s="231"/>
      <c r="BG39" s="231"/>
      <c r="BH39" s="231"/>
      <c r="BI39" s="231"/>
      <c r="BJ39" s="231"/>
      <c r="BK39" s="231"/>
      <c r="BL39" s="231"/>
      <c r="BM39" s="231"/>
      <c r="BN39" s="236" t="s">
        <v>332</v>
      </c>
      <c r="BO39" s="236"/>
      <c r="BP39" s="236"/>
      <c r="BQ39" s="236"/>
      <c r="BR39" s="236"/>
      <c r="BS39" s="236"/>
      <c r="BT39" s="236"/>
      <c r="BU39" s="236"/>
      <c r="BV39" s="236"/>
      <c r="BW39" s="236"/>
      <c r="BX39" s="236"/>
      <c r="BY39" s="236"/>
      <c r="BZ39" s="236"/>
      <c r="CA39" s="237"/>
      <c r="CB39" s="90"/>
      <c r="CD39" s="93"/>
    </row>
    <row r="40" spans="2:82" s="89" customFormat="1" ht="14.4" customHeight="1" x14ac:dyDescent="0.3">
      <c r="B40" s="82"/>
      <c r="C40" s="242"/>
      <c r="D40" s="243"/>
      <c r="E40" s="243"/>
      <c r="F40" s="243"/>
      <c r="G40" s="243"/>
      <c r="H40" s="243"/>
      <c r="I40" s="243"/>
      <c r="J40" s="243"/>
      <c r="K40" s="243"/>
      <c r="L40" s="243"/>
      <c r="M40" s="243"/>
      <c r="N40" s="244"/>
      <c r="R40" s="251"/>
      <c r="S40" s="252"/>
      <c r="T40" s="252"/>
      <c r="U40" s="252"/>
      <c r="V40" s="252"/>
      <c r="W40" s="252"/>
      <c r="X40" s="252"/>
      <c r="Y40" s="252"/>
      <c r="Z40" s="252"/>
      <c r="AA40" s="252"/>
      <c r="AB40" s="252"/>
      <c r="AC40" s="252"/>
      <c r="AD40" s="252"/>
      <c r="AE40" s="252"/>
      <c r="AF40" s="252"/>
      <c r="AG40" s="252"/>
      <c r="AH40" s="252"/>
      <c r="AI40" s="252"/>
      <c r="AJ40" s="252"/>
      <c r="AK40" s="252"/>
      <c r="AL40" s="252"/>
      <c r="AM40" s="252"/>
      <c r="AN40" s="252"/>
      <c r="AO40" s="252"/>
      <c r="AP40" s="252"/>
      <c r="AQ40" s="252"/>
      <c r="AR40" s="252"/>
      <c r="AS40" s="252"/>
      <c r="AT40" s="252"/>
      <c r="AU40" s="252"/>
      <c r="AV40" s="252"/>
      <c r="AW40" s="252"/>
      <c r="AX40" s="252"/>
      <c r="AY40" s="253"/>
      <c r="BD40" s="232"/>
      <c r="BE40" s="233"/>
      <c r="BF40" s="233"/>
      <c r="BG40" s="233"/>
      <c r="BH40" s="233"/>
      <c r="BI40" s="233"/>
      <c r="BJ40" s="233"/>
      <c r="BK40" s="233"/>
      <c r="BL40" s="233"/>
      <c r="BM40" s="233"/>
      <c r="BN40" s="238"/>
      <c r="BO40" s="238"/>
      <c r="BP40" s="238"/>
      <c r="BQ40" s="238"/>
      <c r="BR40" s="238"/>
      <c r="BS40" s="238"/>
      <c r="BT40" s="238"/>
      <c r="BU40" s="238"/>
      <c r="BV40" s="238"/>
      <c r="BW40" s="238"/>
      <c r="BX40" s="238"/>
      <c r="BY40" s="238"/>
      <c r="BZ40" s="238"/>
      <c r="CA40" s="239"/>
      <c r="CB40" s="90"/>
      <c r="CD40" s="93"/>
    </row>
    <row r="41" spans="2:82" s="89" customFormat="1" ht="15" customHeight="1" x14ac:dyDescent="0.3">
      <c r="B41" s="94"/>
      <c r="C41" s="242"/>
      <c r="D41" s="243"/>
      <c r="E41" s="243"/>
      <c r="F41" s="243"/>
      <c r="G41" s="243"/>
      <c r="H41" s="243"/>
      <c r="I41" s="243"/>
      <c r="J41" s="243"/>
      <c r="K41" s="243"/>
      <c r="L41" s="243"/>
      <c r="M41" s="243"/>
      <c r="N41" s="244"/>
      <c r="R41" s="251"/>
      <c r="S41" s="252"/>
      <c r="T41" s="252"/>
      <c r="U41" s="252"/>
      <c r="V41" s="252"/>
      <c r="W41" s="252"/>
      <c r="X41" s="252"/>
      <c r="Y41" s="252"/>
      <c r="Z41" s="252"/>
      <c r="AA41" s="252"/>
      <c r="AB41" s="252"/>
      <c r="AC41" s="252"/>
      <c r="AD41" s="252"/>
      <c r="AE41" s="252"/>
      <c r="AF41" s="252"/>
      <c r="AG41" s="252"/>
      <c r="AH41" s="252"/>
      <c r="AI41" s="252"/>
      <c r="AJ41" s="252"/>
      <c r="AK41" s="252"/>
      <c r="AL41" s="252"/>
      <c r="AM41" s="252"/>
      <c r="AN41" s="252"/>
      <c r="AO41" s="252"/>
      <c r="AP41" s="252"/>
      <c r="AQ41" s="252"/>
      <c r="AR41" s="252"/>
      <c r="AS41" s="252"/>
      <c r="AT41" s="252"/>
      <c r="AU41" s="252"/>
      <c r="AV41" s="252"/>
      <c r="AW41" s="252"/>
      <c r="AX41" s="252"/>
      <c r="AY41" s="253"/>
      <c r="BD41" s="232"/>
      <c r="BE41" s="233"/>
      <c r="BF41" s="233"/>
      <c r="BG41" s="233"/>
      <c r="BH41" s="233"/>
      <c r="BI41" s="233"/>
      <c r="BJ41" s="233"/>
      <c r="BK41" s="233"/>
      <c r="BL41" s="233"/>
      <c r="BM41" s="233"/>
      <c r="BN41" s="238"/>
      <c r="BO41" s="238"/>
      <c r="BP41" s="238"/>
      <c r="BQ41" s="238"/>
      <c r="BR41" s="238"/>
      <c r="BS41" s="238"/>
      <c r="BT41" s="238"/>
      <c r="BU41" s="238"/>
      <c r="BV41" s="238"/>
      <c r="BW41" s="238"/>
      <c r="BX41" s="238"/>
      <c r="BY41" s="238"/>
      <c r="BZ41" s="238"/>
      <c r="CA41" s="239"/>
      <c r="CB41" s="90"/>
      <c r="CD41" s="95"/>
    </row>
    <row r="42" spans="2:82" s="89" customFormat="1" ht="14.4" customHeight="1" x14ac:dyDescent="0.3">
      <c r="B42" s="94"/>
      <c r="C42" s="242"/>
      <c r="D42" s="243"/>
      <c r="E42" s="243"/>
      <c r="F42" s="243"/>
      <c r="G42" s="243"/>
      <c r="H42" s="243"/>
      <c r="I42" s="243"/>
      <c r="J42" s="243"/>
      <c r="K42" s="243"/>
      <c r="L42" s="243"/>
      <c r="M42" s="243"/>
      <c r="N42" s="244"/>
      <c r="R42" s="251"/>
      <c r="S42" s="252"/>
      <c r="T42" s="252"/>
      <c r="U42" s="252"/>
      <c r="V42" s="252"/>
      <c r="W42" s="252"/>
      <c r="X42" s="252"/>
      <c r="Y42" s="252"/>
      <c r="Z42" s="252"/>
      <c r="AA42" s="252"/>
      <c r="AB42" s="252"/>
      <c r="AC42" s="252"/>
      <c r="AD42" s="252"/>
      <c r="AE42" s="252"/>
      <c r="AF42" s="252"/>
      <c r="AG42" s="252"/>
      <c r="AH42" s="252"/>
      <c r="AI42" s="252"/>
      <c r="AJ42" s="252"/>
      <c r="AK42" s="252"/>
      <c r="AL42" s="252"/>
      <c r="AM42" s="252"/>
      <c r="AN42" s="252"/>
      <c r="AO42" s="252"/>
      <c r="AP42" s="252"/>
      <c r="AQ42" s="252"/>
      <c r="AR42" s="252"/>
      <c r="AS42" s="252"/>
      <c r="AT42" s="252"/>
      <c r="AU42" s="252"/>
      <c r="AV42" s="252"/>
      <c r="AW42" s="252"/>
      <c r="AX42" s="252"/>
      <c r="AY42" s="253"/>
      <c r="BD42" s="232"/>
      <c r="BE42" s="233"/>
      <c r="BF42" s="233"/>
      <c r="BG42" s="233"/>
      <c r="BH42" s="233"/>
      <c r="BI42" s="233"/>
      <c r="BJ42" s="233"/>
      <c r="BK42" s="233"/>
      <c r="BL42" s="233"/>
      <c r="BM42" s="233"/>
      <c r="BN42" s="238"/>
      <c r="BO42" s="238"/>
      <c r="BP42" s="238"/>
      <c r="BQ42" s="238"/>
      <c r="BR42" s="238"/>
      <c r="BS42" s="238"/>
      <c r="BT42" s="238"/>
      <c r="BU42" s="238"/>
      <c r="BV42" s="238"/>
      <c r="BW42" s="238"/>
      <c r="BX42" s="238"/>
      <c r="BY42" s="238"/>
      <c r="BZ42" s="238"/>
      <c r="CA42" s="239"/>
      <c r="CB42" s="90"/>
      <c r="CD42" s="95"/>
    </row>
    <row r="43" spans="2:82" s="89" customFormat="1" ht="18.600000000000001" customHeight="1" thickBot="1" x14ac:dyDescent="0.35">
      <c r="B43" s="98"/>
      <c r="C43" s="242"/>
      <c r="D43" s="243"/>
      <c r="E43" s="243"/>
      <c r="F43" s="243"/>
      <c r="G43" s="243"/>
      <c r="H43" s="243"/>
      <c r="I43" s="243"/>
      <c r="J43" s="243"/>
      <c r="K43" s="243"/>
      <c r="L43" s="243"/>
      <c r="M43" s="243"/>
      <c r="N43" s="244"/>
      <c r="R43" s="251"/>
      <c r="S43" s="252"/>
      <c r="T43" s="252"/>
      <c r="U43" s="252"/>
      <c r="V43" s="252"/>
      <c r="W43" s="252"/>
      <c r="X43" s="252"/>
      <c r="Y43" s="252"/>
      <c r="Z43" s="252"/>
      <c r="AA43" s="252"/>
      <c r="AB43" s="252"/>
      <c r="AC43" s="252"/>
      <c r="AD43" s="252"/>
      <c r="AE43" s="252"/>
      <c r="AF43" s="252"/>
      <c r="AG43" s="252"/>
      <c r="AH43" s="252"/>
      <c r="AI43" s="252"/>
      <c r="AJ43" s="252"/>
      <c r="AK43" s="252"/>
      <c r="AL43" s="252"/>
      <c r="AM43" s="252"/>
      <c r="AN43" s="252"/>
      <c r="AO43" s="252"/>
      <c r="AP43" s="252"/>
      <c r="AQ43" s="252"/>
      <c r="AR43" s="252"/>
      <c r="AS43" s="252"/>
      <c r="AT43" s="252"/>
      <c r="AU43" s="252"/>
      <c r="AV43" s="252"/>
      <c r="AW43" s="252"/>
      <c r="AX43" s="252"/>
      <c r="AY43" s="253"/>
      <c r="BD43" s="234"/>
      <c r="BE43" s="235"/>
      <c r="BF43" s="235"/>
      <c r="BG43" s="235"/>
      <c r="BH43" s="235"/>
      <c r="BI43" s="235"/>
      <c r="BJ43" s="235"/>
      <c r="BK43" s="235"/>
      <c r="BL43" s="235"/>
      <c r="BM43" s="235"/>
      <c r="BN43" s="240"/>
      <c r="BO43" s="240"/>
      <c r="BP43" s="240"/>
      <c r="BQ43" s="240"/>
      <c r="BR43" s="240"/>
      <c r="BS43" s="240"/>
      <c r="BT43" s="240"/>
      <c r="BU43" s="240"/>
      <c r="BV43" s="240"/>
      <c r="BW43" s="240"/>
      <c r="BX43" s="240"/>
      <c r="BY43" s="240"/>
      <c r="BZ43" s="240"/>
      <c r="CA43" s="241"/>
      <c r="CB43" s="90"/>
      <c r="CD43" s="99"/>
    </row>
    <row r="44" spans="2:82" s="89" customFormat="1" ht="14.4" customHeight="1" x14ac:dyDescent="0.3">
      <c r="B44" s="98"/>
      <c r="C44" s="242"/>
      <c r="D44" s="243"/>
      <c r="E44" s="243"/>
      <c r="F44" s="243"/>
      <c r="G44" s="243"/>
      <c r="H44" s="243"/>
      <c r="I44" s="243"/>
      <c r="J44" s="243"/>
      <c r="K44" s="243"/>
      <c r="L44" s="243"/>
      <c r="M44" s="243"/>
      <c r="N44" s="244"/>
      <c r="R44" s="251"/>
      <c r="S44" s="252"/>
      <c r="T44" s="252"/>
      <c r="U44" s="252"/>
      <c r="V44" s="252"/>
      <c r="W44" s="252"/>
      <c r="X44" s="252"/>
      <c r="Y44" s="252"/>
      <c r="Z44" s="252"/>
      <c r="AA44" s="252"/>
      <c r="AB44" s="252"/>
      <c r="AC44" s="252"/>
      <c r="AD44" s="252"/>
      <c r="AE44" s="252"/>
      <c r="AF44" s="252"/>
      <c r="AG44" s="252"/>
      <c r="AH44" s="252"/>
      <c r="AI44" s="252"/>
      <c r="AJ44" s="252"/>
      <c r="AK44" s="252"/>
      <c r="AL44" s="252"/>
      <c r="AM44" s="252"/>
      <c r="AN44" s="252"/>
      <c r="AO44" s="252"/>
      <c r="AP44" s="252"/>
      <c r="AQ44" s="252"/>
      <c r="AR44" s="252"/>
      <c r="AS44" s="252"/>
      <c r="AT44" s="252"/>
      <c r="AU44" s="252"/>
      <c r="AV44" s="252"/>
      <c r="AW44" s="252"/>
      <c r="AX44" s="252"/>
      <c r="AY44" s="253"/>
      <c r="BD44" s="266" t="s">
        <v>21</v>
      </c>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90"/>
      <c r="CD44" s="99"/>
    </row>
    <row r="45" spans="2:82" s="89" customFormat="1" ht="14.4" customHeight="1" x14ac:dyDescent="0.3">
      <c r="B45" s="98"/>
      <c r="C45" s="242"/>
      <c r="D45" s="243"/>
      <c r="E45" s="243"/>
      <c r="F45" s="243"/>
      <c r="G45" s="243"/>
      <c r="H45" s="243"/>
      <c r="I45" s="243"/>
      <c r="J45" s="243"/>
      <c r="K45" s="243"/>
      <c r="L45" s="243"/>
      <c r="M45" s="243"/>
      <c r="N45" s="244"/>
      <c r="R45" s="251"/>
      <c r="S45" s="252"/>
      <c r="T45" s="252"/>
      <c r="U45" s="252"/>
      <c r="V45" s="252"/>
      <c r="W45" s="252"/>
      <c r="X45" s="252"/>
      <c r="Y45" s="252"/>
      <c r="Z45" s="252"/>
      <c r="AA45" s="252"/>
      <c r="AB45" s="252"/>
      <c r="AC45" s="252"/>
      <c r="AD45" s="252"/>
      <c r="AE45" s="252"/>
      <c r="AF45" s="252"/>
      <c r="AG45" s="252"/>
      <c r="AH45" s="252"/>
      <c r="AI45" s="252"/>
      <c r="AJ45" s="252"/>
      <c r="AK45" s="252"/>
      <c r="AL45" s="252"/>
      <c r="AM45" s="252"/>
      <c r="AN45" s="252"/>
      <c r="AO45" s="252"/>
      <c r="AP45" s="252"/>
      <c r="AQ45" s="252"/>
      <c r="AR45" s="252"/>
      <c r="AS45" s="252"/>
      <c r="AT45" s="252"/>
      <c r="AU45" s="252"/>
      <c r="AV45" s="252"/>
      <c r="AW45" s="252"/>
      <c r="AX45" s="252"/>
      <c r="AY45" s="253"/>
      <c r="BD45" s="267"/>
      <c r="BE45" s="267"/>
      <c r="BF45" s="267"/>
      <c r="BG45" s="267"/>
      <c r="BH45" s="267"/>
      <c r="BI45" s="267"/>
      <c r="BJ45" s="267"/>
      <c r="BK45" s="267"/>
      <c r="BL45" s="267"/>
      <c r="BM45" s="267"/>
      <c r="BN45" s="267"/>
      <c r="BO45" s="267"/>
      <c r="BP45" s="267"/>
      <c r="BQ45" s="267"/>
      <c r="BR45" s="267"/>
      <c r="BS45" s="267"/>
      <c r="BT45" s="267"/>
      <c r="BU45" s="267"/>
      <c r="BV45" s="267"/>
      <c r="BW45" s="267"/>
      <c r="BX45" s="267"/>
      <c r="BY45" s="267"/>
      <c r="BZ45" s="267"/>
      <c r="CA45" s="267"/>
      <c r="CB45" s="90"/>
      <c r="CD45" s="99"/>
    </row>
    <row r="46" spans="2:82" s="89" customFormat="1" ht="15" customHeight="1" thickBot="1" x14ac:dyDescent="0.35">
      <c r="B46" s="98"/>
      <c r="C46" s="245"/>
      <c r="D46" s="246"/>
      <c r="E46" s="246"/>
      <c r="F46" s="246"/>
      <c r="G46" s="246"/>
      <c r="H46" s="246"/>
      <c r="I46" s="246"/>
      <c r="J46" s="246"/>
      <c r="K46" s="246"/>
      <c r="L46" s="246"/>
      <c r="M46" s="246"/>
      <c r="N46" s="247"/>
      <c r="R46" s="254"/>
      <c r="S46" s="255"/>
      <c r="T46" s="255"/>
      <c r="U46" s="255"/>
      <c r="V46" s="255"/>
      <c r="W46" s="255"/>
      <c r="X46" s="255"/>
      <c r="Y46" s="255"/>
      <c r="Z46" s="255"/>
      <c r="AA46" s="255"/>
      <c r="AB46" s="255"/>
      <c r="AC46" s="255"/>
      <c r="AD46" s="255"/>
      <c r="AE46" s="255"/>
      <c r="AF46" s="255"/>
      <c r="AG46" s="255"/>
      <c r="AH46" s="255"/>
      <c r="AI46" s="255"/>
      <c r="AJ46" s="255"/>
      <c r="AK46" s="255"/>
      <c r="AL46" s="255"/>
      <c r="AM46" s="255"/>
      <c r="AN46" s="255"/>
      <c r="AO46" s="255"/>
      <c r="AP46" s="255"/>
      <c r="AQ46" s="255"/>
      <c r="AR46" s="255"/>
      <c r="AS46" s="255"/>
      <c r="AT46" s="255"/>
      <c r="AU46" s="255"/>
      <c r="AV46" s="255"/>
      <c r="AW46" s="255"/>
      <c r="AX46" s="255"/>
      <c r="AY46" s="256"/>
      <c r="BY46" s="100"/>
      <c r="CB46" s="90"/>
      <c r="CD46" s="99"/>
    </row>
    <row r="47" spans="2:82" s="89" customFormat="1" ht="15" thickBot="1" x14ac:dyDescent="0.35">
      <c r="B47" s="98"/>
      <c r="C47" s="100"/>
      <c r="D47" s="100"/>
      <c r="E47" s="100"/>
      <c r="F47" s="100"/>
      <c r="G47" s="100"/>
      <c r="H47" s="100"/>
      <c r="I47" s="100"/>
      <c r="J47" s="100"/>
      <c r="K47" s="100"/>
      <c r="L47" s="100"/>
      <c r="M47" s="100"/>
      <c r="N47" s="100"/>
      <c r="Z47" s="99"/>
      <c r="AA47" s="99"/>
      <c r="AN47" s="100"/>
      <c r="AO47" s="100"/>
      <c r="AP47" s="100"/>
      <c r="AQ47" s="100"/>
      <c r="AR47" s="100"/>
      <c r="AS47" s="100"/>
      <c r="AT47" s="100"/>
      <c r="BY47" s="100"/>
      <c r="CB47" s="90"/>
      <c r="CD47" s="96"/>
    </row>
    <row r="48" spans="2:82" s="89" customFormat="1" ht="18.600000000000001" customHeight="1" x14ac:dyDescent="0.3">
      <c r="B48" s="98"/>
      <c r="C48" s="197" t="s">
        <v>22</v>
      </c>
      <c r="D48" s="198"/>
      <c r="E48" s="198"/>
      <c r="F48" s="198"/>
      <c r="G48" s="198"/>
      <c r="H48" s="198"/>
      <c r="I48" s="198"/>
      <c r="J48" s="198"/>
      <c r="K48" s="198"/>
      <c r="L48" s="198"/>
      <c r="M48" s="198"/>
      <c r="N48" s="199"/>
      <c r="R48" s="257" t="s">
        <v>23</v>
      </c>
      <c r="S48" s="258"/>
      <c r="T48" s="258"/>
      <c r="U48" s="258"/>
      <c r="V48" s="258"/>
      <c r="W48" s="258"/>
      <c r="X48" s="258"/>
      <c r="Y48" s="258"/>
      <c r="Z48" s="258"/>
      <c r="AA48" s="258"/>
      <c r="AB48" s="258"/>
      <c r="AC48" s="258"/>
      <c r="AD48" s="258"/>
      <c r="AE48" s="258"/>
      <c r="AF48" s="258"/>
      <c r="AG48" s="258"/>
      <c r="AH48" s="258"/>
      <c r="AI48" s="258"/>
      <c r="AJ48" s="258"/>
      <c r="AK48" s="258"/>
      <c r="AL48" s="258"/>
      <c r="AM48" s="258"/>
      <c r="AN48" s="258"/>
      <c r="AO48" s="258"/>
      <c r="AP48" s="258"/>
      <c r="AQ48" s="258"/>
      <c r="AR48" s="258"/>
      <c r="AS48" s="258"/>
      <c r="AT48" s="258"/>
      <c r="AU48" s="258"/>
      <c r="AV48" s="258"/>
      <c r="AW48" s="258"/>
      <c r="AX48" s="258"/>
      <c r="AY48" s="259"/>
      <c r="BY48" s="100"/>
      <c r="CB48" s="90"/>
      <c r="CD48" s="96"/>
    </row>
    <row r="49" spans="2:82" s="89" customFormat="1" x14ac:dyDescent="0.3">
      <c r="B49" s="98"/>
      <c r="C49" s="242"/>
      <c r="D49" s="243"/>
      <c r="E49" s="243"/>
      <c r="F49" s="243"/>
      <c r="G49" s="243"/>
      <c r="H49" s="243"/>
      <c r="I49" s="243"/>
      <c r="J49" s="243"/>
      <c r="K49" s="243"/>
      <c r="L49" s="243"/>
      <c r="M49" s="243"/>
      <c r="N49" s="244"/>
      <c r="R49" s="260"/>
      <c r="S49" s="261"/>
      <c r="T49" s="261"/>
      <c r="U49" s="261"/>
      <c r="V49" s="261"/>
      <c r="W49" s="261"/>
      <c r="X49" s="261"/>
      <c r="Y49" s="261"/>
      <c r="Z49" s="261"/>
      <c r="AA49" s="261"/>
      <c r="AB49" s="261"/>
      <c r="AC49" s="261"/>
      <c r="AD49" s="261"/>
      <c r="AE49" s="261"/>
      <c r="AF49" s="261"/>
      <c r="AG49" s="261"/>
      <c r="AH49" s="261"/>
      <c r="AI49" s="261"/>
      <c r="AJ49" s="261"/>
      <c r="AK49" s="261"/>
      <c r="AL49" s="261"/>
      <c r="AM49" s="261"/>
      <c r="AN49" s="261"/>
      <c r="AO49" s="261"/>
      <c r="AP49" s="261"/>
      <c r="AQ49" s="261"/>
      <c r="AR49" s="261"/>
      <c r="AS49" s="261"/>
      <c r="AT49" s="261"/>
      <c r="AU49" s="261"/>
      <c r="AV49" s="261"/>
      <c r="AW49" s="261"/>
      <c r="AX49" s="261"/>
      <c r="AY49" s="262"/>
      <c r="BY49" s="100"/>
      <c r="CB49" s="90"/>
      <c r="CD49" s="96"/>
    </row>
    <row r="50" spans="2:82" s="89" customFormat="1" x14ac:dyDescent="0.3">
      <c r="B50" s="98"/>
      <c r="C50" s="242"/>
      <c r="D50" s="243"/>
      <c r="E50" s="243"/>
      <c r="F50" s="243"/>
      <c r="G50" s="243"/>
      <c r="H50" s="243"/>
      <c r="I50" s="243"/>
      <c r="J50" s="243"/>
      <c r="K50" s="243"/>
      <c r="L50" s="243"/>
      <c r="M50" s="243"/>
      <c r="N50" s="244"/>
      <c r="R50" s="260"/>
      <c r="S50" s="261"/>
      <c r="T50" s="261"/>
      <c r="U50" s="261"/>
      <c r="V50" s="261"/>
      <c r="W50" s="261"/>
      <c r="X50" s="261"/>
      <c r="Y50" s="261"/>
      <c r="Z50" s="261"/>
      <c r="AA50" s="261"/>
      <c r="AB50" s="261"/>
      <c r="AC50" s="261"/>
      <c r="AD50" s="261"/>
      <c r="AE50" s="261"/>
      <c r="AF50" s="261"/>
      <c r="AG50" s="261"/>
      <c r="AH50" s="261"/>
      <c r="AI50" s="261"/>
      <c r="AJ50" s="261"/>
      <c r="AK50" s="261"/>
      <c r="AL50" s="261"/>
      <c r="AM50" s="261"/>
      <c r="AN50" s="261"/>
      <c r="AO50" s="261"/>
      <c r="AP50" s="261"/>
      <c r="AQ50" s="261"/>
      <c r="AR50" s="261"/>
      <c r="AS50" s="261"/>
      <c r="AT50" s="261"/>
      <c r="AU50" s="261"/>
      <c r="AV50" s="261"/>
      <c r="AW50" s="261"/>
      <c r="AX50" s="261"/>
      <c r="AY50" s="262"/>
      <c r="BY50" s="100"/>
      <c r="CB50" s="90"/>
      <c r="CD50" s="96"/>
    </row>
    <row r="51" spans="2:82" s="89" customFormat="1" ht="14.4" customHeight="1" x14ac:dyDescent="0.3">
      <c r="B51" s="98"/>
      <c r="C51" s="242"/>
      <c r="D51" s="243"/>
      <c r="E51" s="243"/>
      <c r="F51" s="243"/>
      <c r="G51" s="243"/>
      <c r="H51" s="243"/>
      <c r="I51" s="243"/>
      <c r="J51" s="243"/>
      <c r="K51" s="243"/>
      <c r="L51" s="243"/>
      <c r="M51" s="243"/>
      <c r="N51" s="244"/>
      <c r="R51" s="260"/>
      <c r="S51" s="261"/>
      <c r="T51" s="261"/>
      <c r="U51" s="261"/>
      <c r="V51" s="261"/>
      <c r="W51" s="261"/>
      <c r="X51" s="261"/>
      <c r="Y51" s="261"/>
      <c r="Z51" s="261"/>
      <c r="AA51" s="261"/>
      <c r="AB51" s="261"/>
      <c r="AC51" s="261"/>
      <c r="AD51" s="261"/>
      <c r="AE51" s="261"/>
      <c r="AF51" s="261"/>
      <c r="AG51" s="261"/>
      <c r="AH51" s="261"/>
      <c r="AI51" s="261"/>
      <c r="AJ51" s="261"/>
      <c r="AK51" s="261"/>
      <c r="AL51" s="261"/>
      <c r="AM51" s="261"/>
      <c r="AN51" s="261"/>
      <c r="AO51" s="261"/>
      <c r="AP51" s="261"/>
      <c r="AQ51" s="261"/>
      <c r="AR51" s="261"/>
      <c r="AS51" s="261"/>
      <c r="AT51" s="261"/>
      <c r="AU51" s="261"/>
      <c r="AV51" s="261"/>
      <c r="AW51" s="261"/>
      <c r="AX51" s="261"/>
      <c r="AY51" s="262"/>
      <c r="BY51" s="100"/>
      <c r="CB51" s="90"/>
      <c r="CD51" s="96"/>
    </row>
    <row r="52" spans="2:82" s="89" customFormat="1" x14ac:dyDescent="0.3">
      <c r="B52" s="98"/>
      <c r="C52" s="242"/>
      <c r="D52" s="243"/>
      <c r="E52" s="243"/>
      <c r="F52" s="243"/>
      <c r="G52" s="243"/>
      <c r="H52" s="243"/>
      <c r="I52" s="243"/>
      <c r="J52" s="243"/>
      <c r="K52" s="243"/>
      <c r="L52" s="243"/>
      <c r="M52" s="243"/>
      <c r="N52" s="244"/>
      <c r="R52" s="260"/>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2"/>
      <c r="BY52" s="100"/>
      <c r="CB52" s="90"/>
      <c r="CD52" s="96"/>
    </row>
    <row r="53" spans="2:82" s="89" customFormat="1" ht="14.4" customHeight="1" x14ac:dyDescent="0.3">
      <c r="B53" s="98"/>
      <c r="C53" s="242"/>
      <c r="D53" s="243"/>
      <c r="E53" s="243"/>
      <c r="F53" s="243"/>
      <c r="G53" s="243"/>
      <c r="H53" s="243"/>
      <c r="I53" s="243"/>
      <c r="J53" s="243"/>
      <c r="K53" s="243"/>
      <c r="L53" s="243"/>
      <c r="M53" s="243"/>
      <c r="N53" s="244"/>
      <c r="R53" s="260"/>
      <c r="S53" s="261"/>
      <c r="T53" s="261"/>
      <c r="U53" s="261"/>
      <c r="V53" s="261"/>
      <c r="W53" s="261"/>
      <c r="X53" s="261"/>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2"/>
      <c r="BY53" s="100"/>
      <c r="CB53" s="90"/>
      <c r="CD53" s="96"/>
    </row>
    <row r="54" spans="2:82" s="89" customFormat="1" x14ac:dyDescent="0.3">
      <c r="B54" s="98"/>
      <c r="C54" s="242"/>
      <c r="D54" s="243"/>
      <c r="E54" s="243"/>
      <c r="F54" s="243"/>
      <c r="G54" s="243"/>
      <c r="H54" s="243"/>
      <c r="I54" s="243"/>
      <c r="J54" s="243"/>
      <c r="K54" s="243"/>
      <c r="L54" s="243"/>
      <c r="M54" s="243"/>
      <c r="N54" s="244"/>
      <c r="R54" s="260"/>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261"/>
      <c r="AV54" s="261"/>
      <c r="AW54" s="261"/>
      <c r="AX54" s="261"/>
      <c r="AY54" s="262"/>
      <c r="BY54" s="100"/>
      <c r="CB54" s="90"/>
      <c r="CD54" s="96"/>
    </row>
    <row r="55" spans="2:82" s="89" customFormat="1" ht="15" thickBot="1" x14ac:dyDescent="0.35">
      <c r="B55" s="98"/>
      <c r="C55" s="245"/>
      <c r="D55" s="246"/>
      <c r="E55" s="246"/>
      <c r="F55" s="246"/>
      <c r="G55" s="246"/>
      <c r="H55" s="246"/>
      <c r="I55" s="246"/>
      <c r="J55" s="246"/>
      <c r="K55" s="246"/>
      <c r="L55" s="246"/>
      <c r="M55" s="246"/>
      <c r="N55" s="247"/>
      <c r="R55" s="263"/>
      <c r="S55" s="264"/>
      <c r="T55" s="264"/>
      <c r="U55" s="264"/>
      <c r="V55" s="264"/>
      <c r="W55" s="264"/>
      <c r="X55" s="264"/>
      <c r="Y55" s="264"/>
      <c r="Z55" s="264"/>
      <c r="AA55" s="264"/>
      <c r="AB55" s="264"/>
      <c r="AC55" s="264"/>
      <c r="AD55" s="264"/>
      <c r="AE55" s="264"/>
      <c r="AF55" s="264"/>
      <c r="AG55" s="264"/>
      <c r="AH55" s="264"/>
      <c r="AI55" s="264"/>
      <c r="AJ55" s="264"/>
      <c r="AK55" s="264"/>
      <c r="AL55" s="264"/>
      <c r="AM55" s="264"/>
      <c r="AN55" s="264"/>
      <c r="AO55" s="264"/>
      <c r="AP55" s="264"/>
      <c r="AQ55" s="264"/>
      <c r="AR55" s="264"/>
      <c r="AS55" s="264"/>
      <c r="AT55" s="264"/>
      <c r="AU55" s="264"/>
      <c r="AV55" s="264"/>
      <c r="AW55" s="264"/>
      <c r="AX55" s="264"/>
      <c r="AY55" s="265"/>
      <c r="BY55" s="100"/>
      <c r="CB55" s="90"/>
      <c r="CD55" s="96"/>
    </row>
    <row r="56" spans="2:82" s="89" customFormat="1" ht="15" thickBot="1" x14ac:dyDescent="0.35">
      <c r="B56" s="101"/>
      <c r="C56" s="102"/>
      <c r="D56" s="102"/>
      <c r="E56" s="102"/>
      <c r="F56" s="102"/>
      <c r="G56" s="102"/>
      <c r="H56" s="102"/>
      <c r="I56" s="102"/>
      <c r="J56" s="102"/>
      <c r="K56" s="102"/>
      <c r="L56" s="102"/>
      <c r="M56" s="102"/>
      <c r="N56" s="102"/>
      <c r="O56" s="102"/>
      <c r="P56" s="102"/>
      <c r="Q56" s="102"/>
      <c r="R56" s="102"/>
      <c r="S56" s="102"/>
      <c r="T56" s="102"/>
      <c r="U56" s="102"/>
      <c r="V56" s="102"/>
      <c r="W56" s="103"/>
      <c r="X56" s="103"/>
      <c r="Y56" s="103"/>
      <c r="Z56" s="104"/>
      <c r="AA56" s="104"/>
      <c r="AB56" s="104"/>
      <c r="AC56" s="104"/>
      <c r="AD56" s="104"/>
      <c r="AE56" s="104"/>
      <c r="AF56" s="104"/>
      <c r="AG56" s="104"/>
      <c r="AH56" s="104"/>
      <c r="AI56" s="104"/>
      <c r="AJ56" s="104"/>
      <c r="AK56" s="104"/>
      <c r="AL56" s="104"/>
      <c r="AM56" s="104"/>
      <c r="AN56" s="104"/>
      <c r="AO56" s="104"/>
      <c r="AP56" s="104"/>
      <c r="AQ56" s="104"/>
      <c r="AR56" s="104"/>
      <c r="AS56" s="103"/>
      <c r="AT56" s="103"/>
      <c r="AU56" s="103"/>
      <c r="AV56" s="103"/>
      <c r="AW56" s="103"/>
      <c r="AX56" s="103"/>
      <c r="AY56" s="103"/>
      <c r="AZ56" s="103"/>
      <c r="BA56" s="103"/>
      <c r="BB56" s="103"/>
      <c r="BC56" s="103"/>
      <c r="BD56" s="103"/>
      <c r="BE56" s="103"/>
      <c r="BF56" s="103"/>
      <c r="BG56" s="103"/>
      <c r="BH56" s="103"/>
      <c r="BI56" s="103"/>
      <c r="BJ56" s="103"/>
      <c r="BK56" s="103"/>
      <c r="BL56" s="103"/>
      <c r="BM56" s="103"/>
      <c r="BN56" s="103"/>
      <c r="BO56" s="103"/>
      <c r="BP56" s="103"/>
      <c r="BQ56" s="103"/>
      <c r="BR56" s="103"/>
      <c r="BS56" s="103"/>
      <c r="BT56" s="103"/>
      <c r="BU56" s="103"/>
      <c r="BV56" s="103"/>
      <c r="BW56" s="103"/>
      <c r="BX56" s="103"/>
      <c r="BY56" s="103"/>
      <c r="BZ56" s="103"/>
      <c r="CA56" s="103"/>
      <c r="CB56" s="105"/>
    </row>
    <row r="57" spans="2:82" s="89" customFormat="1" ht="15" thickBot="1" x14ac:dyDescent="0.35">
      <c r="B57" s="92"/>
      <c r="C57" s="76"/>
      <c r="D57" s="76"/>
      <c r="E57" s="76"/>
      <c r="F57" s="76"/>
      <c r="G57" s="76"/>
      <c r="H57" s="76"/>
      <c r="I57" s="76"/>
    </row>
    <row r="58" spans="2:82" s="89" customFormat="1" ht="18" customHeight="1" x14ac:dyDescent="0.3">
      <c r="B58" s="186" t="s">
        <v>24</v>
      </c>
      <c r="C58" s="187"/>
      <c r="D58" s="187"/>
      <c r="E58" s="187"/>
      <c r="F58" s="187"/>
      <c r="G58" s="187"/>
      <c r="H58" s="187"/>
      <c r="I58" s="187"/>
      <c r="J58" s="187"/>
      <c r="K58" s="187"/>
      <c r="L58" s="187"/>
      <c r="M58" s="187"/>
      <c r="N58" s="187"/>
      <c r="O58" s="187"/>
      <c r="P58" s="187"/>
      <c r="Q58" s="187"/>
      <c r="R58" s="187"/>
      <c r="S58" s="187"/>
      <c r="T58" s="187"/>
      <c r="U58" s="187"/>
      <c r="V58" s="187"/>
      <c r="W58" s="187"/>
      <c r="X58" s="187"/>
      <c r="Y58" s="187"/>
      <c r="Z58" s="187"/>
      <c r="AA58" s="187"/>
      <c r="AB58" s="187"/>
      <c r="AC58" s="187"/>
      <c r="AD58" s="187"/>
      <c r="AE58" s="187"/>
      <c r="AF58" s="187"/>
      <c r="AG58" s="187"/>
      <c r="AH58" s="187"/>
      <c r="AI58" s="187"/>
      <c r="AJ58" s="187"/>
      <c r="AK58" s="187"/>
      <c r="AL58" s="187"/>
      <c r="AM58" s="187"/>
      <c r="AN58" s="187"/>
      <c r="AO58" s="187"/>
      <c r="AP58" s="187"/>
      <c r="AQ58" s="187"/>
      <c r="AR58" s="187"/>
      <c r="AS58" s="187"/>
      <c r="AT58" s="187"/>
      <c r="AU58" s="187"/>
      <c r="AV58" s="187"/>
      <c r="AW58" s="187"/>
      <c r="AX58" s="187"/>
      <c r="AY58" s="187"/>
      <c r="AZ58" s="187"/>
      <c r="BA58" s="187"/>
      <c r="BB58" s="187"/>
      <c r="BC58" s="187"/>
      <c r="BD58" s="187"/>
      <c r="BE58" s="187"/>
      <c r="BF58" s="187"/>
      <c r="BG58" s="187"/>
      <c r="BH58" s="187"/>
      <c r="BI58" s="187"/>
      <c r="BJ58" s="187"/>
      <c r="BK58" s="187"/>
      <c r="BL58" s="187"/>
      <c r="BM58" s="187"/>
      <c r="BN58" s="187"/>
      <c r="BO58" s="187"/>
      <c r="BP58" s="187"/>
      <c r="BQ58" s="187"/>
      <c r="BR58" s="187"/>
      <c r="BS58" s="187"/>
      <c r="BT58" s="187"/>
      <c r="BU58" s="187"/>
      <c r="BV58" s="187"/>
      <c r="BW58" s="187"/>
      <c r="BX58" s="187"/>
      <c r="BY58" s="187"/>
      <c r="BZ58" s="187"/>
      <c r="CA58" s="187"/>
      <c r="CB58" s="188"/>
    </row>
    <row r="59" spans="2:82" s="89" customFormat="1" ht="5.0999999999999996" customHeight="1" x14ac:dyDescent="0.3">
      <c r="B59" s="91"/>
      <c r="C59" s="76"/>
      <c r="D59" s="76"/>
      <c r="E59" s="76"/>
      <c r="F59" s="76"/>
      <c r="G59" s="76"/>
      <c r="H59" s="76"/>
      <c r="I59" s="76"/>
      <c r="CB59" s="90"/>
    </row>
    <row r="60" spans="2:82" s="89" customFormat="1" ht="15.6" x14ac:dyDescent="0.3">
      <c r="B60" s="106"/>
      <c r="C60" s="76"/>
      <c r="D60" s="76"/>
      <c r="F60" s="107"/>
      <c r="G60" s="107"/>
      <c r="H60" s="107"/>
      <c r="I60" s="107"/>
      <c r="J60" s="107"/>
      <c r="M60" s="109" t="s">
        <v>25</v>
      </c>
      <c r="N60" s="109"/>
      <c r="O60" s="109"/>
      <c r="P60" s="109"/>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09"/>
      <c r="AO60" s="109"/>
      <c r="AP60" s="109"/>
      <c r="AQ60" s="109"/>
      <c r="AR60" s="109"/>
      <c r="AS60" s="109"/>
      <c r="AU60" s="109"/>
      <c r="AV60" s="109"/>
      <c r="AW60" s="109"/>
      <c r="AX60" s="109" t="s">
        <v>26</v>
      </c>
      <c r="AY60" s="109"/>
      <c r="AZ60" s="109"/>
      <c r="BA60" s="109"/>
      <c r="BB60" s="109"/>
      <c r="BG60" s="108"/>
      <c r="BI60" s="108"/>
      <c r="BJ60" s="108"/>
      <c r="BK60" s="108"/>
      <c r="BL60" s="108"/>
      <c r="BM60" s="108"/>
      <c r="BN60" s="108"/>
      <c r="BO60" s="108"/>
      <c r="BP60" s="108"/>
      <c r="BQ60" s="108"/>
      <c r="BR60" s="108"/>
      <c r="BS60" s="108"/>
      <c r="BT60" s="108"/>
      <c r="BU60" s="108"/>
      <c r="BV60" s="108"/>
      <c r="BW60" s="108"/>
      <c r="BX60" s="108"/>
      <c r="BY60" s="108"/>
      <c r="BZ60" s="108"/>
      <c r="CA60" s="108"/>
      <c r="CB60" s="110"/>
    </row>
    <row r="61" spans="2:82" s="89" customFormat="1" ht="5.0999999999999996" customHeight="1" x14ac:dyDescent="0.3">
      <c r="B61" s="91"/>
      <c r="C61" s="76"/>
      <c r="D61" s="76"/>
      <c r="F61" s="97"/>
      <c r="G61" s="97"/>
      <c r="H61" s="97"/>
      <c r="I61" s="97"/>
      <c r="J61" s="97"/>
      <c r="K61" s="97"/>
      <c r="L61" s="97"/>
      <c r="M61" s="97"/>
      <c r="N61" s="97"/>
      <c r="O61" s="97"/>
      <c r="CB61" s="90"/>
    </row>
    <row r="62" spans="2:82" s="89" customFormat="1" ht="14.4" customHeight="1" x14ac:dyDescent="0.3">
      <c r="B62" s="91"/>
      <c r="C62" s="76"/>
      <c r="D62" s="76"/>
      <c r="M62" s="229" t="s">
        <v>330</v>
      </c>
      <c r="N62" s="229"/>
      <c r="O62" s="229"/>
      <c r="P62" s="229"/>
      <c r="Q62" s="229"/>
      <c r="R62" s="229"/>
      <c r="S62" s="229"/>
      <c r="T62" s="229"/>
      <c r="U62" s="229"/>
      <c r="V62" s="229"/>
      <c r="W62" s="229"/>
      <c r="X62" s="229"/>
      <c r="Y62" s="229"/>
      <c r="Z62" s="229"/>
      <c r="AA62" s="229"/>
      <c r="AB62" s="229"/>
      <c r="AC62" s="229"/>
      <c r="AD62" s="229"/>
      <c r="AE62" s="229"/>
      <c r="AF62" s="229"/>
      <c r="AG62" s="229"/>
      <c r="AH62" s="229"/>
      <c r="AI62" s="229"/>
      <c r="AJ62" s="229"/>
      <c r="AK62" s="229"/>
      <c r="AL62" s="229"/>
      <c r="AM62" s="229"/>
      <c r="AN62" s="229"/>
      <c r="AO62" s="229"/>
      <c r="AP62" s="229"/>
      <c r="AQ62" s="229"/>
      <c r="AR62" s="229"/>
      <c r="AS62" s="229"/>
      <c r="AT62" s="229"/>
      <c r="AU62" s="229"/>
      <c r="AV62" s="227"/>
      <c r="AW62" s="227"/>
      <c r="AX62" s="227"/>
      <c r="AY62" s="229" t="s">
        <v>331</v>
      </c>
      <c r="AZ62" s="229"/>
      <c r="BA62" s="229"/>
      <c r="BB62" s="229"/>
      <c r="BC62" s="229"/>
      <c r="BD62" s="229"/>
      <c r="BE62" s="229"/>
      <c r="BF62" s="229"/>
      <c r="BG62" s="229"/>
      <c r="BH62" s="229"/>
      <c r="BI62" s="229"/>
      <c r="BJ62" s="229"/>
      <c r="BK62" s="229"/>
      <c r="BL62" s="229"/>
      <c r="BM62" s="229"/>
      <c r="BN62" s="229"/>
      <c r="BO62" s="229"/>
      <c r="BP62" s="229"/>
      <c r="BQ62" s="229"/>
      <c r="BR62" s="229"/>
      <c r="BS62" s="229"/>
      <c r="BT62" s="229"/>
      <c r="BU62" s="229"/>
      <c r="BV62" s="229"/>
      <c r="BW62" s="229"/>
      <c r="BX62" s="229"/>
      <c r="BY62" s="229"/>
      <c r="BZ62" s="229"/>
      <c r="CA62" s="229"/>
      <c r="CB62" s="111"/>
    </row>
    <row r="63" spans="2:82" s="89" customFormat="1" ht="14.4" customHeight="1" x14ac:dyDescent="0.3">
      <c r="B63" s="91"/>
      <c r="C63" s="76"/>
      <c r="D63" s="76"/>
      <c r="M63" s="229"/>
      <c r="N63" s="229"/>
      <c r="O63" s="229"/>
      <c r="P63" s="229"/>
      <c r="Q63" s="229"/>
      <c r="R63" s="229"/>
      <c r="S63" s="229"/>
      <c r="T63" s="229"/>
      <c r="U63" s="229"/>
      <c r="V63" s="229"/>
      <c r="W63" s="229"/>
      <c r="X63" s="229"/>
      <c r="Y63" s="229"/>
      <c r="Z63" s="229"/>
      <c r="AA63" s="229"/>
      <c r="AB63" s="229"/>
      <c r="AC63" s="229"/>
      <c r="AD63" s="229"/>
      <c r="AE63" s="229"/>
      <c r="AF63" s="229"/>
      <c r="AG63" s="229"/>
      <c r="AH63" s="229"/>
      <c r="AI63" s="229"/>
      <c r="AJ63" s="229"/>
      <c r="AK63" s="229"/>
      <c r="AL63" s="229"/>
      <c r="AM63" s="229"/>
      <c r="AN63" s="229"/>
      <c r="AO63" s="229"/>
      <c r="AP63" s="229"/>
      <c r="AQ63" s="229"/>
      <c r="AR63" s="229"/>
      <c r="AS63" s="229"/>
      <c r="AT63" s="229"/>
      <c r="AU63" s="229"/>
      <c r="AV63" s="227"/>
      <c r="AW63" s="227"/>
      <c r="AX63" s="227"/>
      <c r="AY63" s="229"/>
      <c r="AZ63" s="229"/>
      <c r="BA63" s="229"/>
      <c r="BB63" s="229"/>
      <c r="BC63" s="229"/>
      <c r="BD63" s="229"/>
      <c r="BE63" s="229"/>
      <c r="BF63" s="229"/>
      <c r="BG63" s="229"/>
      <c r="BH63" s="229"/>
      <c r="BI63" s="229"/>
      <c r="BJ63" s="229"/>
      <c r="BK63" s="229"/>
      <c r="BL63" s="229"/>
      <c r="BM63" s="229"/>
      <c r="BN63" s="229"/>
      <c r="BO63" s="229"/>
      <c r="BP63" s="229"/>
      <c r="BQ63" s="229"/>
      <c r="BR63" s="229"/>
      <c r="BS63" s="229"/>
      <c r="BT63" s="229"/>
      <c r="BU63" s="229"/>
      <c r="BV63" s="229"/>
      <c r="BW63" s="229"/>
      <c r="BX63" s="229"/>
      <c r="BY63" s="229"/>
      <c r="BZ63" s="229"/>
      <c r="CA63" s="229"/>
      <c r="CB63" s="111"/>
    </row>
    <row r="64" spans="2:82" s="89" customFormat="1" ht="14.4" customHeight="1" x14ac:dyDescent="0.3">
      <c r="B64" s="91"/>
      <c r="C64" s="76"/>
      <c r="D64" s="76"/>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229"/>
      <c r="AK64" s="229"/>
      <c r="AL64" s="229"/>
      <c r="AM64" s="229"/>
      <c r="AN64" s="229"/>
      <c r="AO64" s="229"/>
      <c r="AP64" s="229"/>
      <c r="AQ64" s="229"/>
      <c r="AR64" s="229"/>
      <c r="AS64" s="229"/>
      <c r="AT64" s="229"/>
      <c r="AU64" s="229"/>
      <c r="AV64" s="227"/>
      <c r="AW64" s="227"/>
      <c r="AX64" s="227"/>
      <c r="AY64" s="229"/>
      <c r="AZ64" s="229"/>
      <c r="BA64" s="229"/>
      <c r="BB64" s="229"/>
      <c r="BC64" s="229"/>
      <c r="BD64" s="229"/>
      <c r="BE64" s="229"/>
      <c r="BF64" s="229"/>
      <c r="BG64" s="229"/>
      <c r="BH64" s="229"/>
      <c r="BI64" s="229"/>
      <c r="BJ64" s="229"/>
      <c r="BK64" s="229"/>
      <c r="BL64" s="229"/>
      <c r="BM64" s="229"/>
      <c r="BN64" s="229"/>
      <c r="BO64" s="229"/>
      <c r="BP64" s="229"/>
      <c r="BQ64" s="229"/>
      <c r="BR64" s="229"/>
      <c r="BS64" s="229"/>
      <c r="BT64" s="229"/>
      <c r="BU64" s="229"/>
      <c r="BV64" s="229"/>
      <c r="BW64" s="229"/>
      <c r="BX64" s="229"/>
      <c r="BY64" s="229"/>
      <c r="BZ64" s="229"/>
      <c r="CA64" s="229"/>
      <c r="CB64" s="111"/>
    </row>
    <row r="65" spans="2:80" s="89" customFormat="1" x14ac:dyDescent="0.3">
      <c r="B65" s="91"/>
      <c r="C65" s="76"/>
      <c r="D65" s="76"/>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9"/>
      <c r="AM65" s="229"/>
      <c r="AN65" s="229"/>
      <c r="AO65" s="229"/>
      <c r="AP65" s="229"/>
      <c r="AQ65" s="229"/>
      <c r="AR65" s="229"/>
      <c r="AS65" s="229"/>
      <c r="AT65" s="229"/>
      <c r="AU65" s="229"/>
      <c r="AV65" s="227"/>
      <c r="AW65" s="227"/>
      <c r="AX65" s="227"/>
      <c r="AY65" s="229"/>
      <c r="AZ65" s="229"/>
      <c r="BA65" s="229"/>
      <c r="BB65" s="229"/>
      <c r="BC65" s="229"/>
      <c r="BD65" s="229"/>
      <c r="BE65" s="229"/>
      <c r="BF65" s="229"/>
      <c r="BG65" s="229"/>
      <c r="BH65" s="229"/>
      <c r="BI65" s="229"/>
      <c r="BJ65" s="229"/>
      <c r="BK65" s="229"/>
      <c r="BL65" s="229"/>
      <c r="BM65" s="229"/>
      <c r="BN65" s="229"/>
      <c r="BO65" s="229"/>
      <c r="BP65" s="229"/>
      <c r="BQ65" s="229"/>
      <c r="BR65" s="229"/>
      <c r="BS65" s="229"/>
      <c r="BT65" s="229"/>
      <c r="BU65" s="229"/>
      <c r="BV65" s="229"/>
      <c r="BW65" s="229"/>
      <c r="BX65" s="229"/>
      <c r="BY65" s="229"/>
      <c r="BZ65" s="229"/>
      <c r="CA65" s="229"/>
      <c r="CB65" s="111"/>
    </row>
    <row r="66" spans="2:80" s="89" customFormat="1" x14ac:dyDescent="0.3">
      <c r="B66" s="91"/>
      <c r="C66" s="76"/>
      <c r="D66" s="76"/>
      <c r="F66"/>
      <c r="M66" s="229"/>
      <c r="N66" s="229"/>
      <c r="O66" s="229"/>
      <c r="P66" s="229"/>
      <c r="Q66" s="229"/>
      <c r="R66" s="229"/>
      <c r="S66" s="229"/>
      <c r="T66" s="229"/>
      <c r="U66" s="229"/>
      <c r="V66" s="229"/>
      <c r="W66" s="229"/>
      <c r="X66" s="229"/>
      <c r="Y66" s="229"/>
      <c r="Z66" s="229"/>
      <c r="AA66" s="229"/>
      <c r="AB66" s="229"/>
      <c r="AC66" s="229"/>
      <c r="AD66" s="229"/>
      <c r="AE66" s="229"/>
      <c r="AF66" s="229"/>
      <c r="AG66" s="229"/>
      <c r="AH66" s="229"/>
      <c r="AI66" s="229"/>
      <c r="AJ66" s="229"/>
      <c r="AK66" s="229"/>
      <c r="AL66" s="229"/>
      <c r="AM66" s="229"/>
      <c r="AN66" s="229"/>
      <c r="AO66" s="229"/>
      <c r="AP66" s="229"/>
      <c r="AQ66" s="229"/>
      <c r="AR66" s="229"/>
      <c r="AS66" s="229"/>
      <c r="AT66" s="229"/>
      <c r="AU66" s="229"/>
      <c r="AV66" s="227"/>
      <c r="AW66" s="227"/>
      <c r="AX66" s="227"/>
      <c r="AY66" s="229"/>
      <c r="AZ66" s="229"/>
      <c r="BA66" s="229"/>
      <c r="BB66" s="229"/>
      <c r="BC66" s="229"/>
      <c r="BD66" s="229"/>
      <c r="BE66" s="229"/>
      <c r="BF66" s="229"/>
      <c r="BG66" s="229"/>
      <c r="BH66" s="229"/>
      <c r="BI66" s="229"/>
      <c r="BJ66" s="229"/>
      <c r="BK66" s="229"/>
      <c r="BL66" s="229"/>
      <c r="BM66" s="229"/>
      <c r="BN66" s="229"/>
      <c r="BO66" s="229"/>
      <c r="BP66" s="229"/>
      <c r="BQ66" s="229"/>
      <c r="BR66" s="229"/>
      <c r="BS66" s="229"/>
      <c r="BT66" s="229"/>
      <c r="BU66" s="229"/>
      <c r="BV66" s="229"/>
      <c r="BW66" s="229"/>
      <c r="BX66" s="229"/>
      <c r="BY66" s="229"/>
      <c r="BZ66" s="229"/>
      <c r="CA66" s="229"/>
      <c r="CB66" s="111"/>
    </row>
    <row r="67" spans="2:80" s="89" customFormat="1" x14ac:dyDescent="0.3">
      <c r="B67" s="91"/>
      <c r="C67" s="76"/>
      <c r="D67" s="76"/>
      <c r="M67" s="229"/>
      <c r="N67" s="229"/>
      <c r="O67" s="229"/>
      <c r="P67" s="229"/>
      <c r="Q67" s="229"/>
      <c r="R67" s="229"/>
      <c r="S67" s="229"/>
      <c r="T67" s="229"/>
      <c r="U67" s="229"/>
      <c r="V67" s="229"/>
      <c r="W67" s="229"/>
      <c r="X67" s="229"/>
      <c r="Y67" s="229"/>
      <c r="Z67" s="229"/>
      <c r="AA67" s="229"/>
      <c r="AB67" s="229"/>
      <c r="AC67" s="229"/>
      <c r="AD67" s="229"/>
      <c r="AE67" s="229"/>
      <c r="AF67" s="229"/>
      <c r="AG67" s="229"/>
      <c r="AH67" s="229"/>
      <c r="AI67" s="229"/>
      <c r="AJ67" s="229"/>
      <c r="AK67" s="229"/>
      <c r="AL67" s="229"/>
      <c r="AM67" s="229"/>
      <c r="AN67" s="229"/>
      <c r="AO67" s="229"/>
      <c r="AP67" s="229"/>
      <c r="AQ67" s="229"/>
      <c r="AR67" s="229"/>
      <c r="AS67" s="229"/>
      <c r="AT67" s="229"/>
      <c r="AU67" s="229"/>
      <c r="AV67" s="227"/>
      <c r="AW67" s="227"/>
      <c r="AX67" s="227"/>
      <c r="AY67" s="229"/>
      <c r="AZ67" s="229"/>
      <c r="BA67" s="229"/>
      <c r="BB67" s="229"/>
      <c r="BC67" s="229"/>
      <c r="BD67" s="229"/>
      <c r="BE67" s="229"/>
      <c r="BF67" s="229"/>
      <c r="BG67" s="229"/>
      <c r="BH67" s="229"/>
      <c r="BI67" s="229"/>
      <c r="BJ67" s="229"/>
      <c r="BK67" s="229"/>
      <c r="BL67" s="229"/>
      <c r="BM67" s="229"/>
      <c r="BN67" s="229"/>
      <c r="BO67" s="229"/>
      <c r="BP67" s="229"/>
      <c r="BQ67" s="229"/>
      <c r="BR67" s="229"/>
      <c r="BS67" s="229"/>
      <c r="BT67" s="229"/>
      <c r="BU67" s="229"/>
      <c r="BV67" s="229"/>
      <c r="BW67" s="229"/>
      <c r="BX67" s="229"/>
      <c r="BY67" s="229"/>
      <c r="BZ67" s="229"/>
      <c r="CA67" s="229"/>
      <c r="CB67" s="111"/>
    </row>
    <row r="68" spans="2:80" s="89" customFormat="1" x14ac:dyDescent="0.3">
      <c r="B68" s="91"/>
      <c r="C68" s="76"/>
      <c r="D68" s="76"/>
      <c r="M68" s="229"/>
      <c r="N68" s="229"/>
      <c r="O68" s="229"/>
      <c r="P68" s="229"/>
      <c r="Q68" s="229"/>
      <c r="R68" s="229"/>
      <c r="S68" s="229"/>
      <c r="T68" s="229"/>
      <c r="U68" s="229"/>
      <c r="V68" s="229"/>
      <c r="W68" s="229"/>
      <c r="X68" s="229"/>
      <c r="Y68" s="229"/>
      <c r="Z68" s="229"/>
      <c r="AA68" s="229"/>
      <c r="AB68" s="229"/>
      <c r="AC68" s="229"/>
      <c r="AD68" s="229"/>
      <c r="AE68" s="229"/>
      <c r="AF68" s="229"/>
      <c r="AG68" s="229"/>
      <c r="AH68" s="229"/>
      <c r="AI68" s="229"/>
      <c r="AJ68" s="229"/>
      <c r="AK68" s="229"/>
      <c r="AL68" s="229"/>
      <c r="AM68" s="229"/>
      <c r="AN68" s="229"/>
      <c r="AO68" s="229"/>
      <c r="AP68" s="229"/>
      <c r="AQ68" s="229"/>
      <c r="AR68" s="229"/>
      <c r="AS68" s="229"/>
      <c r="AT68" s="229"/>
      <c r="AU68" s="229"/>
      <c r="AV68" s="227"/>
      <c r="AW68" s="227"/>
      <c r="AX68" s="227"/>
      <c r="AY68" s="229"/>
      <c r="AZ68" s="229"/>
      <c r="BA68" s="229"/>
      <c r="BB68" s="229"/>
      <c r="BC68" s="229"/>
      <c r="BD68" s="229"/>
      <c r="BE68" s="229"/>
      <c r="BF68" s="229"/>
      <c r="BG68" s="229"/>
      <c r="BH68" s="229"/>
      <c r="BI68" s="229"/>
      <c r="BJ68" s="229"/>
      <c r="BK68" s="229"/>
      <c r="BL68" s="229"/>
      <c r="BM68" s="229"/>
      <c r="BN68" s="229"/>
      <c r="BO68" s="229"/>
      <c r="BP68" s="229"/>
      <c r="BQ68" s="229"/>
      <c r="BR68" s="229"/>
      <c r="BS68" s="229"/>
      <c r="BT68" s="229"/>
      <c r="BU68" s="229"/>
      <c r="BV68" s="229"/>
      <c r="BW68" s="229"/>
      <c r="BX68" s="229"/>
      <c r="BY68" s="229"/>
      <c r="BZ68" s="229"/>
      <c r="CA68" s="229"/>
      <c r="CB68" s="111"/>
    </row>
    <row r="69" spans="2:80" s="89" customFormat="1" x14ac:dyDescent="0.3">
      <c r="B69" s="91"/>
      <c r="C69" s="76"/>
      <c r="D69" s="76"/>
      <c r="M69" s="229"/>
      <c r="N69" s="229"/>
      <c r="O69" s="229"/>
      <c r="P69" s="229"/>
      <c r="Q69" s="229"/>
      <c r="R69" s="229"/>
      <c r="S69" s="229"/>
      <c r="T69" s="229"/>
      <c r="U69" s="229"/>
      <c r="V69" s="229"/>
      <c r="W69" s="229"/>
      <c r="X69" s="229"/>
      <c r="Y69" s="229"/>
      <c r="Z69" s="229"/>
      <c r="AA69" s="229"/>
      <c r="AB69" s="229"/>
      <c r="AC69" s="229"/>
      <c r="AD69" s="229"/>
      <c r="AE69" s="229"/>
      <c r="AF69" s="229"/>
      <c r="AG69" s="229"/>
      <c r="AH69" s="229"/>
      <c r="AI69" s="229"/>
      <c r="AJ69" s="229"/>
      <c r="AK69" s="229"/>
      <c r="AL69" s="229"/>
      <c r="AM69" s="229"/>
      <c r="AN69" s="229"/>
      <c r="AO69" s="229"/>
      <c r="AP69" s="229"/>
      <c r="AQ69" s="229"/>
      <c r="AR69" s="229"/>
      <c r="AS69" s="229"/>
      <c r="AT69" s="229"/>
      <c r="AU69" s="229"/>
      <c r="AV69" s="227"/>
      <c r="AW69" s="227"/>
      <c r="AX69" s="227"/>
      <c r="AY69" s="229"/>
      <c r="AZ69" s="229"/>
      <c r="BA69" s="229"/>
      <c r="BB69" s="229"/>
      <c r="BC69" s="229"/>
      <c r="BD69" s="229"/>
      <c r="BE69" s="229"/>
      <c r="BF69" s="229"/>
      <c r="BG69" s="229"/>
      <c r="BH69" s="229"/>
      <c r="BI69" s="229"/>
      <c r="BJ69" s="229"/>
      <c r="BK69" s="229"/>
      <c r="BL69" s="229"/>
      <c r="BM69" s="229"/>
      <c r="BN69" s="229"/>
      <c r="BO69" s="229"/>
      <c r="BP69" s="229"/>
      <c r="BQ69" s="229"/>
      <c r="BR69" s="229"/>
      <c r="BS69" s="229"/>
      <c r="BT69" s="229"/>
      <c r="BU69" s="229"/>
      <c r="BV69" s="229"/>
      <c r="BW69" s="229"/>
      <c r="BX69" s="229"/>
      <c r="BY69" s="229"/>
      <c r="BZ69" s="229"/>
      <c r="CA69" s="229"/>
      <c r="CB69" s="111"/>
    </row>
    <row r="70" spans="2:80" s="89" customFormat="1" x14ac:dyDescent="0.3">
      <c r="B70" s="91"/>
      <c r="C70" s="76"/>
      <c r="D70" s="76"/>
      <c r="M70" s="229"/>
      <c r="N70" s="229"/>
      <c r="O70" s="229"/>
      <c r="P70" s="229"/>
      <c r="Q70" s="229"/>
      <c r="R70" s="229"/>
      <c r="S70" s="229"/>
      <c r="T70" s="229"/>
      <c r="U70" s="229"/>
      <c r="V70" s="229"/>
      <c r="W70" s="229"/>
      <c r="X70" s="229"/>
      <c r="Y70" s="229"/>
      <c r="Z70" s="229"/>
      <c r="AA70" s="229"/>
      <c r="AB70" s="229"/>
      <c r="AC70" s="229"/>
      <c r="AD70" s="229"/>
      <c r="AE70" s="229"/>
      <c r="AF70" s="229"/>
      <c r="AG70" s="229"/>
      <c r="AH70" s="229"/>
      <c r="AI70" s="229"/>
      <c r="AJ70" s="229"/>
      <c r="AK70" s="229"/>
      <c r="AL70" s="229"/>
      <c r="AM70" s="229"/>
      <c r="AN70" s="229"/>
      <c r="AO70" s="229"/>
      <c r="AP70" s="229"/>
      <c r="AQ70" s="229"/>
      <c r="AR70" s="229"/>
      <c r="AS70" s="229"/>
      <c r="AT70" s="229"/>
      <c r="AU70" s="229"/>
      <c r="AV70" s="227"/>
      <c r="AW70" s="227"/>
      <c r="AX70" s="227"/>
      <c r="AY70" s="229"/>
      <c r="AZ70" s="229"/>
      <c r="BA70" s="229"/>
      <c r="BB70" s="229"/>
      <c r="BC70" s="229"/>
      <c r="BD70" s="229"/>
      <c r="BE70" s="229"/>
      <c r="BF70" s="229"/>
      <c r="BG70" s="229"/>
      <c r="BH70" s="229"/>
      <c r="BI70" s="229"/>
      <c r="BJ70" s="229"/>
      <c r="BK70" s="229"/>
      <c r="BL70" s="229"/>
      <c r="BM70" s="229"/>
      <c r="BN70" s="229"/>
      <c r="BO70" s="229"/>
      <c r="BP70" s="229"/>
      <c r="BQ70" s="229"/>
      <c r="BR70" s="229"/>
      <c r="BS70" s="229"/>
      <c r="BT70" s="229"/>
      <c r="BU70" s="229"/>
      <c r="BV70" s="229"/>
      <c r="BW70" s="229"/>
      <c r="BX70" s="229"/>
      <c r="BY70" s="229"/>
      <c r="BZ70" s="229"/>
      <c r="CA70" s="229"/>
      <c r="CB70" s="111"/>
    </row>
    <row r="71" spans="2:80" s="89" customFormat="1" x14ac:dyDescent="0.3">
      <c r="B71" s="91"/>
      <c r="C71" s="76"/>
      <c r="D71" s="76"/>
      <c r="M71" s="229"/>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c r="AN71" s="229"/>
      <c r="AO71" s="229"/>
      <c r="AP71" s="229"/>
      <c r="AQ71" s="229"/>
      <c r="AR71" s="229"/>
      <c r="AS71" s="229"/>
      <c r="AT71" s="229"/>
      <c r="AU71" s="229"/>
      <c r="AV71" s="227"/>
      <c r="AW71" s="227"/>
      <c r="AX71" s="227"/>
      <c r="AY71" s="229"/>
      <c r="AZ71" s="229"/>
      <c r="BA71" s="229"/>
      <c r="BB71" s="229"/>
      <c r="BC71" s="229"/>
      <c r="BD71" s="229"/>
      <c r="BE71" s="229"/>
      <c r="BF71" s="229"/>
      <c r="BG71" s="229"/>
      <c r="BH71" s="229"/>
      <c r="BI71" s="229"/>
      <c r="BJ71" s="229"/>
      <c r="BK71" s="229"/>
      <c r="BL71" s="229"/>
      <c r="BM71" s="229"/>
      <c r="BN71" s="229"/>
      <c r="BO71" s="229"/>
      <c r="BP71" s="229"/>
      <c r="BQ71" s="229"/>
      <c r="BR71" s="229"/>
      <c r="BS71" s="229"/>
      <c r="BT71" s="229"/>
      <c r="BU71" s="229"/>
      <c r="BV71" s="229"/>
      <c r="BW71" s="229"/>
      <c r="BX71" s="229"/>
      <c r="BY71" s="229"/>
      <c r="BZ71" s="229"/>
      <c r="CA71" s="229"/>
      <c r="CB71" s="111"/>
    </row>
    <row r="72" spans="2:80" s="89" customFormat="1" x14ac:dyDescent="0.3">
      <c r="B72" s="91"/>
      <c r="C72" s="76"/>
      <c r="D72" s="76"/>
      <c r="M72" s="229"/>
      <c r="N72" s="229"/>
      <c r="O72" s="229"/>
      <c r="P72" s="229"/>
      <c r="Q72" s="229"/>
      <c r="R72" s="229"/>
      <c r="S72" s="229"/>
      <c r="T72" s="229"/>
      <c r="U72" s="229"/>
      <c r="V72" s="229"/>
      <c r="W72" s="229"/>
      <c r="X72" s="229"/>
      <c r="Y72" s="229"/>
      <c r="Z72" s="229"/>
      <c r="AA72" s="229"/>
      <c r="AB72" s="229"/>
      <c r="AC72" s="229"/>
      <c r="AD72" s="229"/>
      <c r="AE72" s="229"/>
      <c r="AF72" s="229"/>
      <c r="AG72" s="229"/>
      <c r="AH72" s="229"/>
      <c r="AI72" s="229"/>
      <c r="AJ72" s="229"/>
      <c r="AK72" s="229"/>
      <c r="AL72" s="229"/>
      <c r="AM72" s="229"/>
      <c r="AN72" s="229"/>
      <c r="AO72" s="229"/>
      <c r="AP72" s="229"/>
      <c r="AQ72" s="229"/>
      <c r="AR72" s="229"/>
      <c r="AS72" s="229"/>
      <c r="AT72" s="229"/>
      <c r="AU72" s="229"/>
      <c r="AV72" s="227"/>
      <c r="AW72" s="227"/>
      <c r="AX72" s="227"/>
      <c r="AY72" s="229"/>
      <c r="AZ72" s="229"/>
      <c r="BA72" s="229"/>
      <c r="BB72" s="229"/>
      <c r="BC72" s="229"/>
      <c r="BD72" s="229"/>
      <c r="BE72" s="229"/>
      <c r="BF72" s="229"/>
      <c r="BG72" s="229"/>
      <c r="BH72" s="229"/>
      <c r="BI72" s="229"/>
      <c r="BJ72" s="229"/>
      <c r="BK72" s="229"/>
      <c r="BL72" s="229"/>
      <c r="BM72" s="229"/>
      <c r="BN72" s="229"/>
      <c r="BO72" s="229"/>
      <c r="BP72" s="229"/>
      <c r="BQ72" s="229"/>
      <c r="BR72" s="229"/>
      <c r="BS72" s="229"/>
      <c r="BT72" s="229"/>
      <c r="BU72" s="229"/>
      <c r="BV72" s="229"/>
      <c r="BW72" s="229"/>
      <c r="BX72" s="229"/>
      <c r="BY72" s="229"/>
      <c r="BZ72" s="229"/>
      <c r="CA72" s="229"/>
      <c r="CB72" s="111"/>
    </row>
    <row r="73" spans="2:80" s="89" customFormat="1" ht="15" thickBot="1" x14ac:dyDescent="0.35">
      <c r="B73" s="112"/>
      <c r="C73" s="113"/>
      <c r="D73" s="113"/>
      <c r="E73" s="103"/>
      <c r="F73" s="103"/>
      <c r="G73" s="103"/>
      <c r="H73" s="103"/>
      <c r="I73" s="103"/>
      <c r="J73" s="103"/>
      <c r="K73" s="103"/>
      <c r="L73" s="103"/>
      <c r="M73" s="190"/>
      <c r="N73" s="190"/>
      <c r="O73" s="190"/>
      <c r="P73" s="190"/>
      <c r="Q73" s="190"/>
      <c r="R73" s="190"/>
      <c r="S73" s="190"/>
      <c r="T73" s="190"/>
      <c r="U73" s="190"/>
      <c r="V73" s="190"/>
      <c r="W73" s="190"/>
      <c r="X73" s="190"/>
      <c r="Y73" s="190"/>
      <c r="Z73" s="190"/>
      <c r="AA73" s="190"/>
      <c r="AB73" s="190"/>
      <c r="AC73" s="190"/>
      <c r="AD73" s="190"/>
      <c r="AE73" s="190"/>
      <c r="AF73" s="190"/>
      <c r="AG73" s="190"/>
      <c r="AH73" s="190"/>
      <c r="AI73" s="190"/>
      <c r="AJ73" s="190"/>
      <c r="AK73" s="190"/>
      <c r="AL73" s="190"/>
      <c r="AM73" s="190"/>
      <c r="AN73" s="190"/>
      <c r="AO73" s="190"/>
      <c r="AP73" s="190"/>
      <c r="AQ73" s="190"/>
      <c r="AR73" s="190"/>
      <c r="AS73" s="190"/>
      <c r="AT73" s="190"/>
      <c r="AU73" s="190"/>
      <c r="AV73" s="228"/>
      <c r="AW73" s="228"/>
      <c r="AX73" s="228"/>
      <c r="AY73" s="190"/>
      <c r="AZ73" s="190"/>
      <c r="BA73" s="190"/>
      <c r="BB73" s="190"/>
      <c r="BC73" s="190"/>
      <c r="BD73" s="190"/>
      <c r="BE73" s="190"/>
      <c r="BF73" s="190"/>
      <c r="BG73" s="190"/>
      <c r="BH73" s="190"/>
      <c r="BI73" s="190"/>
      <c r="BJ73" s="190"/>
      <c r="BK73" s="190"/>
      <c r="BL73" s="190"/>
      <c r="BM73" s="190"/>
      <c r="BN73" s="190"/>
      <c r="BO73" s="190"/>
      <c r="BP73" s="190"/>
      <c r="BQ73" s="190"/>
      <c r="BR73" s="190"/>
      <c r="BS73" s="190"/>
      <c r="BT73" s="190"/>
      <c r="BU73" s="190"/>
      <c r="BV73" s="190"/>
      <c r="BW73" s="190"/>
      <c r="BX73" s="190"/>
      <c r="BY73" s="190"/>
      <c r="BZ73" s="190"/>
      <c r="CA73" s="190"/>
      <c r="CB73" s="114"/>
    </row>
    <row r="74" spans="2:80" s="89" customFormat="1" ht="15" thickBot="1" x14ac:dyDescent="0.35">
      <c r="B74" s="92"/>
      <c r="C74" s="76"/>
      <c r="D74" s="76"/>
      <c r="E74" s="76"/>
      <c r="F74" s="76"/>
      <c r="G74" s="76"/>
      <c r="H74" s="76"/>
      <c r="I74" s="76"/>
      <c r="M74" s="89" t="s">
        <v>27</v>
      </c>
    </row>
    <row r="75" spans="2:80" s="89" customFormat="1" ht="18" customHeight="1" x14ac:dyDescent="0.3">
      <c r="B75" s="186" t="s">
        <v>28</v>
      </c>
      <c r="C75" s="187"/>
      <c r="D75" s="187"/>
      <c r="E75" s="187"/>
      <c r="F75" s="187"/>
      <c r="G75" s="187"/>
      <c r="H75" s="187"/>
      <c r="I75" s="187"/>
      <c r="J75" s="187"/>
      <c r="K75" s="187"/>
      <c r="L75" s="187"/>
      <c r="M75" s="187"/>
      <c r="N75" s="187"/>
      <c r="O75" s="187"/>
      <c r="P75" s="187"/>
      <c r="Q75" s="187"/>
      <c r="R75" s="187"/>
      <c r="S75" s="187"/>
      <c r="T75" s="187"/>
      <c r="U75" s="187"/>
      <c r="V75" s="187"/>
      <c r="W75" s="187"/>
      <c r="X75" s="187"/>
      <c r="Y75" s="187"/>
      <c r="Z75" s="187"/>
      <c r="AA75" s="187"/>
      <c r="AB75" s="187"/>
      <c r="AC75" s="187"/>
      <c r="AD75" s="187"/>
      <c r="AE75" s="187"/>
      <c r="AF75" s="187"/>
      <c r="AG75" s="187"/>
      <c r="AH75" s="187"/>
      <c r="AI75" s="187"/>
      <c r="AJ75" s="187"/>
      <c r="AK75" s="187"/>
      <c r="AL75" s="187"/>
      <c r="AM75" s="187"/>
      <c r="AN75" s="187"/>
      <c r="AO75" s="187"/>
      <c r="AP75" s="187"/>
      <c r="AQ75" s="187"/>
      <c r="AR75" s="187"/>
      <c r="AS75" s="187"/>
      <c r="AT75" s="187"/>
      <c r="AU75" s="187"/>
      <c r="AV75" s="187"/>
      <c r="AW75" s="187"/>
      <c r="AX75" s="187"/>
      <c r="AY75" s="187"/>
      <c r="AZ75" s="187"/>
      <c r="BA75" s="187"/>
      <c r="BB75" s="187"/>
      <c r="BC75" s="187"/>
      <c r="BD75" s="187"/>
      <c r="BE75" s="187"/>
      <c r="BF75" s="187"/>
      <c r="BG75" s="187"/>
      <c r="BH75" s="187"/>
      <c r="BI75" s="187"/>
      <c r="BJ75" s="187"/>
      <c r="BK75" s="187"/>
      <c r="BL75" s="187"/>
      <c r="BM75" s="187"/>
      <c r="BN75" s="187"/>
      <c r="BO75" s="187"/>
      <c r="BP75" s="187"/>
      <c r="BQ75" s="187"/>
      <c r="BR75" s="187"/>
      <c r="BS75" s="187"/>
      <c r="BT75" s="187"/>
      <c r="BU75" s="187"/>
      <c r="BV75" s="187"/>
      <c r="BW75" s="187"/>
      <c r="BX75" s="187"/>
      <c r="BY75" s="187"/>
      <c r="BZ75" s="187"/>
      <c r="CA75" s="187"/>
      <c r="CB75" s="188"/>
    </row>
    <row r="76" spans="2:80" s="89" customFormat="1" ht="5.0999999999999996" customHeight="1" x14ac:dyDescent="0.3">
      <c r="B76" s="91"/>
      <c r="C76" s="76"/>
      <c r="D76" s="76"/>
      <c r="E76" s="76"/>
      <c r="F76" s="76"/>
      <c r="G76" s="76"/>
      <c r="H76" s="76"/>
      <c r="I76" s="76"/>
      <c r="CB76" s="90"/>
    </row>
    <row r="77" spans="2:80" s="89" customFormat="1" ht="14.4" customHeight="1" x14ac:dyDescent="0.3">
      <c r="B77" s="268" t="s">
        <v>29</v>
      </c>
      <c r="C77" s="269"/>
      <c r="D77" s="269"/>
      <c r="E77" s="269"/>
      <c r="F77" s="269"/>
      <c r="G77" s="269"/>
      <c r="H77" s="269"/>
      <c r="I77" s="269"/>
      <c r="J77" s="269"/>
      <c r="K77" s="269"/>
      <c r="L77" s="269"/>
      <c r="M77" s="269"/>
      <c r="N77" s="269"/>
      <c r="O77" s="269"/>
      <c r="P77" s="269"/>
      <c r="Q77" s="269"/>
      <c r="R77" s="269"/>
      <c r="S77" s="269"/>
      <c r="T77" s="269"/>
      <c r="U77" s="269"/>
      <c r="V77" s="269"/>
      <c r="W77" s="269"/>
      <c r="X77" s="109"/>
      <c r="Y77" s="269" t="s">
        <v>30</v>
      </c>
      <c r="Z77" s="269"/>
      <c r="AA77" s="269"/>
      <c r="AB77" s="269"/>
      <c r="AC77" s="269"/>
      <c r="AD77" s="269"/>
      <c r="AE77" s="269"/>
      <c r="AF77" s="269"/>
      <c r="AG77" s="269"/>
      <c r="AH77" s="269"/>
      <c r="AI77" s="269"/>
      <c r="AJ77" s="269"/>
      <c r="AK77" s="269"/>
      <c r="AL77" s="269"/>
      <c r="AM77" s="269"/>
      <c r="AN77" s="269"/>
      <c r="AO77" s="269"/>
      <c r="AP77" s="269"/>
      <c r="AQ77" s="269"/>
      <c r="AR77" s="109"/>
      <c r="AS77" s="269" t="s">
        <v>31</v>
      </c>
      <c r="AT77" s="269"/>
      <c r="AU77" s="269"/>
      <c r="AV77" s="269"/>
      <c r="AW77" s="269"/>
      <c r="AX77" s="269"/>
      <c r="AY77" s="269"/>
      <c r="AZ77" s="269"/>
      <c r="BA77" s="269"/>
      <c r="BB77" s="269"/>
      <c r="BC77" s="269"/>
      <c r="BD77" s="269"/>
      <c r="BE77" s="269"/>
      <c r="BF77" s="269"/>
      <c r="BG77" s="269"/>
      <c r="BH77" s="269"/>
      <c r="BI77" s="269"/>
      <c r="BJ77" s="109"/>
      <c r="BK77" s="269" t="s">
        <v>32</v>
      </c>
      <c r="BL77" s="269"/>
      <c r="BM77" s="269"/>
      <c r="BN77" s="269"/>
      <c r="BO77" s="269"/>
      <c r="BP77" s="269"/>
      <c r="BQ77" s="269"/>
      <c r="BR77" s="269"/>
      <c r="BS77" s="269"/>
      <c r="BT77" s="269"/>
      <c r="BU77" s="269"/>
      <c r="BV77" s="269"/>
      <c r="BW77" s="269"/>
      <c r="BX77" s="269"/>
      <c r="BY77" s="269"/>
      <c r="BZ77" s="269"/>
      <c r="CA77" s="269"/>
      <c r="CB77" s="273"/>
    </row>
    <row r="78" spans="2:80" s="89" customFormat="1" ht="15" customHeight="1" x14ac:dyDescent="0.3">
      <c r="B78" s="270" t="s">
        <v>33</v>
      </c>
      <c r="C78" s="271"/>
      <c r="D78" s="271"/>
      <c r="E78" s="271"/>
      <c r="F78" s="271"/>
      <c r="G78" s="271"/>
      <c r="H78" s="271"/>
      <c r="I78" s="271"/>
      <c r="J78" s="271"/>
      <c r="K78" s="271"/>
      <c r="L78" s="271"/>
      <c r="M78" s="271"/>
      <c r="N78" s="271"/>
      <c r="O78" s="271"/>
      <c r="P78" s="271"/>
      <c r="Q78" s="271"/>
      <c r="R78" s="271"/>
      <c r="S78" s="271"/>
      <c r="T78" s="271"/>
      <c r="U78" s="271"/>
      <c r="V78" s="271"/>
      <c r="W78" s="271"/>
      <c r="X78"/>
      <c r="Y78" s="272" t="s">
        <v>34</v>
      </c>
      <c r="Z78" s="272"/>
      <c r="AA78" s="272"/>
      <c r="AB78" s="272"/>
      <c r="AC78" s="272"/>
      <c r="AD78" s="272"/>
      <c r="AE78" s="272"/>
      <c r="AF78" s="272"/>
      <c r="AG78" s="272"/>
      <c r="AH78" s="272"/>
      <c r="AI78" s="272"/>
      <c r="AJ78" s="272"/>
      <c r="AK78" s="272"/>
      <c r="AL78" s="272"/>
      <c r="AM78" s="272"/>
      <c r="AN78" s="272"/>
      <c r="AO78" s="272"/>
      <c r="AP78" s="272"/>
      <c r="AQ78" s="272"/>
      <c r="AR78" s="5"/>
      <c r="AS78" s="272" t="s">
        <v>35</v>
      </c>
      <c r="AT78" s="272"/>
      <c r="AU78" s="272"/>
      <c r="AV78" s="272"/>
      <c r="AW78" s="272"/>
      <c r="AX78" s="272"/>
      <c r="AY78" s="272"/>
      <c r="AZ78" s="272"/>
      <c r="BA78" s="272"/>
      <c r="BB78" s="272"/>
      <c r="BC78" s="272"/>
      <c r="BD78" s="272"/>
      <c r="BE78" s="272"/>
      <c r="BF78" s="272"/>
      <c r="BG78" s="272"/>
      <c r="BH78" s="272"/>
      <c r="BI78" s="272"/>
      <c r="BJ78"/>
      <c r="BK78" s="271" t="s">
        <v>36</v>
      </c>
      <c r="BL78" s="271"/>
      <c r="BM78" s="271"/>
      <c r="BN78" s="271"/>
      <c r="BO78" s="271"/>
      <c r="BP78" s="271"/>
      <c r="BQ78" s="271"/>
      <c r="BR78" s="271"/>
      <c r="BS78" s="271"/>
      <c r="BT78" s="271"/>
      <c r="BU78" s="271"/>
      <c r="BV78" s="271"/>
      <c r="BW78" s="271"/>
      <c r="BX78" s="271"/>
      <c r="BY78" s="271"/>
      <c r="BZ78" s="271"/>
      <c r="CA78" s="271"/>
      <c r="CB78" s="274"/>
    </row>
    <row r="79" spans="2:80" s="89" customFormat="1" ht="15" customHeight="1" x14ac:dyDescent="0.3">
      <c r="B79" s="270" t="s">
        <v>37</v>
      </c>
      <c r="C79" s="271"/>
      <c r="D79" s="271"/>
      <c r="E79" s="271"/>
      <c r="F79" s="271"/>
      <c r="G79" s="271"/>
      <c r="H79" s="271"/>
      <c r="I79" s="271"/>
      <c r="J79" s="271"/>
      <c r="K79" s="271"/>
      <c r="L79" s="271"/>
      <c r="M79" s="271"/>
      <c r="N79" s="271"/>
      <c r="O79" s="271"/>
      <c r="P79" s="271"/>
      <c r="Q79" s="271"/>
      <c r="R79" s="271"/>
      <c r="S79" s="271"/>
      <c r="T79" s="271"/>
      <c r="U79" s="271"/>
      <c r="V79" s="271"/>
      <c r="W79" s="271"/>
      <c r="X79"/>
      <c r="Y79" s="272" t="s">
        <v>38</v>
      </c>
      <c r="Z79" s="272"/>
      <c r="AA79" s="272"/>
      <c r="AB79" s="272"/>
      <c r="AC79" s="272"/>
      <c r="AD79" s="272"/>
      <c r="AE79" s="272"/>
      <c r="AF79" s="272"/>
      <c r="AG79" s="272"/>
      <c r="AH79" s="272"/>
      <c r="AI79" s="272"/>
      <c r="AJ79" s="272"/>
      <c r="AK79" s="272"/>
      <c r="AL79" s="272"/>
      <c r="AM79" s="272"/>
      <c r="AN79" s="272"/>
      <c r="AO79" s="272"/>
      <c r="AP79" s="272"/>
      <c r="AQ79" s="272"/>
      <c r="AR79" s="5"/>
      <c r="AS79" s="272" t="s">
        <v>39</v>
      </c>
      <c r="AT79" s="272"/>
      <c r="AU79" s="272"/>
      <c r="AV79" s="272"/>
      <c r="AW79" s="272"/>
      <c r="AX79" s="272"/>
      <c r="AY79" s="272"/>
      <c r="AZ79" s="272"/>
      <c r="BA79" s="272"/>
      <c r="BB79" s="272"/>
      <c r="BC79" s="272"/>
      <c r="BD79" s="272"/>
      <c r="BE79" s="272"/>
      <c r="BF79" s="272"/>
      <c r="BG79" s="272"/>
      <c r="BH79" s="272"/>
      <c r="BI79" s="272"/>
      <c r="BJ79"/>
      <c r="BK79" s="271" t="s">
        <v>40</v>
      </c>
      <c r="BL79" s="271"/>
      <c r="BM79" s="271"/>
      <c r="BN79" s="271"/>
      <c r="BO79" s="271"/>
      <c r="BP79" s="271"/>
      <c r="BQ79" s="271"/>
      <c r="BR79" s="271"/>
      <c r="BS79" s="271"/>
      <c r="BT79" s="271"/>
      <c r="BU79" s="271"/>
      <c r="BV79" s="271"/>
      <c r="BW79" s="271"/>
      <c r="BX79" s="271"/>
      <c r="BY79" s="271"/>
      <c r="BZ79" s="271"/>
      <c r="CA79" s="271"/>
      <c r="CB79" s="274"/>
    </row>
    <row r="80" spans="2:80" s="89" customFormat="1" x14ac:dyDescent="0.3">
      <c r="B80" s="91"/>
      <c r="C80" s="92"/>
      <c r="D80" s="76"/>
      <c r="E80" s="76"/>
      <c r="F80" s="76"/>
      <c r="G80" s="76"/>
      <c r="H80" s="76"/>
      <c r="I80" s="76"/>
      <c r="CB80" s="90"/>
    </row>
    <row r="81" spans="2:80" s="89" customFormat="1" x14ac:dyDescent="0.3">
      <c r="B81" s="91"/>
      <c r="C81" s="92"/>
      <c r="D81" s="76"/>
      <c r="E81" s="76"/>
      <c r="F81" s="76"/>
      <c r="G81" s="76"/>
      <c r="H81" s="76"/>
      <c r="I81" s="76"/>
      <c r="CB81" s="90"/>
    </row>
    <row r="82" spans="2:80" s="89" customFormat="1" x14ac:dyDescent="0.3">
      <c r="B82" s="91"/>
      <c r="C82" s="92"/>
      <c r="D82" s="76"/>
      <c r="E82" s="76"/>
      <c r="F82" s="76"/>
      <c r="G82" s="76"/>
      <c r="H82" s="76"/>
      <c r="I82" s="76"/>
      <c r="CB82" s="90"/>
    </row>
    <row r="83" spans="2:80" s="89" customFormat="1" x14ac:dyDescent="0.3">
      <c r="B83" s="91"/>
      <c r="C83" s="92"/>
      <c r="D83" s="76"/>
      <c r="E83" s="76"/>
      <c r="F83" s="76"/>
      <c r="G83" s="76"/>
      <c r="H83" s="76"/>
      <c r="I83" s="76"/>
      <c r="CB83" s="90"/>
    </row>
    <row r="84" spans="2:80" s="89" customFormat="1" x14ac:dyDescent="0.3">
      <c r="B84" s="91"/>
      <c r="C84" s="92"/>
      <c r="D84" s="76"/>
      <c r="E84" s="76"/>
      <c r="F84" s="76"/>
      <c r="G84" s="76"/>
      <c r="H84" s="76"/>
      <c r="I84" s="76"/>
      <c r="CB84" s="90"/>
    </row>
    <row r="85" spans="2:80" s="89" customFormat="1" x14ac:dyDescent="0.3">
      <c r="B85" s="91"/>
      <c r="C85" s="92"/>
      <c r="D85" s="76"/>
      <c r="E85" s="76"/>
      <c r="F85" s="76"/>
      <c r="G85" s="76"/>
      <c r="H85" s="76"/>
      <c r="I85" s="76"/>
      <c r="CB85" s="90"/>
    </row>
    <row r="86" spans="2:80" s="89" customFormat="1" x14ac:dyDescent="0.3">
      <c r="B86" s="91"/>
      <c r="C86" s="92"/>
      <c r="D86" s="76"/>
      <c r="E86" s="76"/>
      <c r="F86" s="76"/>
      <c r="G86" s="76"/>
      <c r="H86" s="76"/>
      <c r="I86" s="76"/>
      <c r="CB86" s="90"/>
    </row>
    <row r="87" spans="2:80" s="89" customFormat="1" x14ac:dyDescent="0.3">
      <c r="B87" s="91"/>
      <c r="C87" s="92"/>
      <c r="D87" s="76"/>
      <c r="E87" s="76"/>
      <c r="F87" s="76"/>
      <c r="G87" s="76"/>
      <c r="H87" s="76"/>
      <c r="I87" s="76"/>
      <c r="CB87" s="90"/>
    </row>
    <row r="88" spans="2:80" s="89" customFormat="1" ht="15" thickBot="1" x14ac:dyDescent="0.35">
      <c r="B88" s="112"/>
      <c r="C88" s="115"/>
      <c r="D88" s="113"/>
      <c r="E88" s="113"/>
      <c r="F88" s="113"/>
      <c r="G88" s="113"/>
      <c r="H88" s="113"/>
      <c r="I88" s="11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c r="AV88" s="103"/>
      <c r="AW88" s="103"/>
      <c r="AX88" s="103"/>
      <c r="AY88" s="103"/>
      <c r="AZ88" s="103"/>
      <c r="BA88" s="103"/>
      <c r="BB88" s="103"/>
      <c r="BC88" s="103"/>
      <c r="BD88" s="103"/>
      <c r="BE88" s="103"/>
      <c r="BF88" s="103"/>
      <c r="BG88" s="103"/>
      <c r="BH88" s="103"/>
      <c r="BI88" s="103"/>
      <c r="BJ88" s="103"/>
      <c r="BK88" s="103"/>
      <c r="BL88" s="103"/>
      <c r="BM88" s="103"/>
      <c r="BN88" s="103"/>
      <c r="BO88" s="103"/>
      <c r="BP88" s="103"/>
      <c r="BQ88" s="103"/>
      <c r="BR88" s="103"/>
      <c r="BS88" s="103"/>
      <c r="BT88" s="103"/>
      <c r="BU88" s="103"/>
      <c r="BV88" s="103"/>
      <c r="BW88" s="103"/>
      <c r="BX88" s="103"/>
      <c r="BY88" s="103"/>
      <c r="BZ88" s="103"/>
      <c r="CA88" s="103"/>
      <c r="CB88" s="105"/>
    </row>
    <row r="89" spans="2:80" s="89" customFormat="1" ht="15" thickBot="1" x14ac:dyDescent="0.35">
      <c r="B89" s="92"/>
      <c r="C89" s="92"/>
      <c r="D89" s="76"/>
      <c r="E89" s="76"/>
      <c r="F89" s="76"/>
      <c r="G89" s="76"/>
      <c r="H89" s="76"/>
      <c r="I89" s="76"/>
    </row>
    <row r="90" spans="2:80" s="89" customFormat="1" ht="18" customHeight="1" x14ac:dyDescent="0.3">
      <c r="B90" s="186" t="s">
        <v>41</v>
      </c>
      <c r="C90" s="187"/>
      <c r="D90" s="187"/>
      <c r="E90" s="187"/>
      <c r="F90" s="187"/>
      <c r="G90" s="187"/>
      <c r="H90" s="187"/>
      <c r="I90" s="187"/>
      <c r="J90" s="187"/>
      <c r="K90" s="187"/>
      <c r="L90" s="187"/>
      <c r="M90" s="187"/>
      <c r="N90" s="187"/>
      <c r="O90" s="187"/>
      <c r="P90" s="187"/>
      <c r="Q90" s="187"/>
      <c r="R90" s="187"/>
      <c r="S90" s="187"/>
      <c r="T90" s="187"/>
      <c r="U90" s="187"/>
      <c r="V90" s="187"/>
      <c r="W90" s="187"/>
      <c r="X90" s="187"/>
      <c r="Y90" s="187"/>
      <c r="Z90" s="187"/>
      <c r="AA90" s="187"/>
      <c r="AB90" s="187"/>
      <c r="AC90" s="187"/>
      <c r="AD90" s="187"/>
      <c r="AE90" s="187"/>
      <c r="AF90" s="187"/>
      <c r="AG90" s="187"/>
      <c r="AH90" s="187"/>
      <c r="AI90" s="187"/>
      <c r="AJ90" s="187"/>
      <c r="AK90" s="187"/>
      <c r="AL90" s="187"/>
      <c r="AM90" s="187"/>
      <c r="AN90" s="187"/>
      <c r="AO90" s="187"/>
      <c r="AP90" s="187"/>
      <c r="AQ90" s="187"/>
      <c r="AR90" s="187"/>
      <c r="AS90" s="187"/>
      <c r="AT90" s="187"/>
      <c r="AU90" s="187"/>
      <c r="AV90" s="187"/>
      <c r="AW90" s="187"/>
      <c r="AX90" s="187"/>
      <c r="AY90" s="187"/>
      <c r="AZ90" s="187"/>
      <c r="BA90" s="187"/>
      <c r="BB90" s="187"/>
      <c r="BC90" s="187"/>
      <c r="BD90" s="187"/>
      <c r="BE90" s="187"/>
      <c r="BF90" s="187"/>
      <c r="BG90" s="187"/>
      <c r="BH90" s="187"/>
      <c r="BI90" s="187"/>
      <c r="BJ90" s="187"/>
      <c r="BK90" s="187"/>
      <c r="BL90" s="187"/>
      <c r="BM90" s="187"/>
      <c r="BN90" s="187"/>
      <c r="BO90" s="187"/>
      <c r="BP90" s="187"/>
      <c r="BQ90" s="187"/>
      <c r="BR90" s="187"/>
      <c r="BS90" s="187"/>
      <c r="BT90" s="187"/>
      <c r="BU90" s="187"/>
      <c r="BV90" s="187"/>
      <c r="BW90" s="187"/>
      <c r="BX90" s="187"/>
      <c r="BY90" s="187"/>
      <c r="BZ90" s="187"/>
      <c r="CA90" s="187"/>
      <c r="CB90" s="188"/>
    </row>
    <row r="91" spans="2:80" s="89" customFormat="1" ht="5.0999999999999996" customHeight="1" x14ac:dyDescent="0.3">
      <c r="B91" s="91"/>
      <c r="C91" s="76"/>
      <c r="D91" s="76"/>
      <c r="E91" s="76"/>
      <c r="F91" s="76"/>
      <c r="G91" s="76"/>
      <c r="H91" s="76"/>
      <c r="I91" s="76"/>
      <c r="CB91" s="90"/>
    </row>
    <row r="92" spans="2:80" s="89" customFormat="1" x14ac:dyDescent="0.3">
      <c r="B92" s="120" t="s">
        <v>42</v>
      </c>
      <c r="C92" s="121"/>
      <c r="D92" s="121"/>
      <c r="E92" s="121"/>
      <c r="F92" s="121"/>
      <c r="G92" s="121" t="s">
        <v>43</v>
      </c>
      <c r="H92" s="121"/>
      <c r="I92" s="76"/>
      <c r="CB92" s="90"/>
    </row>
    <row r="93" spans="2:80" s="89" customFormat="1" ht="15.6" x14ac:dyDescent="0.3">
      <c r="B93" s="122" t="s">
        <v>44</v>
      </c>
      <c r="C93" s="123"/>
      <c r="D93" s="121"/>
      <c r="E93" s="121"/>
      <c r="F93" s="121"/>
      <c r="G93" s="124" t="s">
        <v>45</v>
      </c>
      <c r="H93" s="121"/>
      <c r="I93" s="76"/>
      <c r="CB93" s="90"/>
    </row>
    <row r="94" spans="2:80" s="89" customFormat="1" ht="15.6" x14ac:dyDescent="0.3">
      <c r="B94" s="122" t="s">
        <v>46</v>
      </c>
      <c r="C94" s="123"/>
      <c r="D94" s="121"/>
      <c r="E94" s="121"/>
      <c r="F94" s="121"/>
      <c r="G94" s="124" t="s">
        <v>47</v>
      </c>
      <c r="H94" s="121"/>
      <c r="I94" s="76"/>
      <c r="CB94" s="90"/>
    </row>
    <row r="95" spans="2:80" s="89" customFormat="1" x14ac:dyDescent="0.3">
      <c r="B95" s="125" t="s">
        <v>48</v>
      </c>
      <c r="C95" s="123"/>
      <c r="D95" s="121"/>
      <c r="E95" s="121"/>
      <c r="F95" s="121"/>
      <c r="G95" s="126" t="s">
        <v>49</v>
      </c>
      <c r="H95" s="121"/>
      <c r="I95" s="76"/>
      <c r="CB95" s="90"/>
    </row>
    <row r="96" spans="2:80" s="89" customFormat="1" x14ac:dyDescent="0.3">
      <c r="B96" s="125" t="s">
        <v>50</v>
      </c>
      <c r="C96" s="123"/>
      <c r="D96" s="121"/>
      <c r="E96" s="121"/>
      <c r="F96" s="121"/>
      <c r="G96" s="126" t="s">
        <v>51</v>
      </c>
      <c r="H96" s="121"/>
      <c r="I96" s="76"/>
      <c r="CB96" s="90"/>
    </row>
    <row r="97" spans="2:80" s="89" customFormat="1" ht="16.2" x14ac:dyDescent="0.3">
      <c r="B97" s="125" t="s">
        <v>52</v>
      </c>
      <c r="C97" s="123"/>
      <c r="D97" s="121"/>
      <c r="E97" s="121"/>
      <c r="F97" s="121"/>
      <c r="G97" s="126" t="s">
        <v>53</v>
      </c>
      <c r="H97" s="121"/>
      <c r="I97" s="76"/>
      <c r="CB97" s="90"/>
    </row>
    <row r="98" spans="2:80" s="89" customFormat="1" x14ac:dyDescent="0.3">
      <c r="B98" s="125" t="s">
        <v>54</v>
      </c>
      <c r="C98" s="123"/>
      <c r="D98" s="121"/>
      <c r="E98" s="121"/>
      <c r="F98" s="121"/>
      <c r="G98" s="126" t="s">
        <v>55</v>
      </c>
      <c r="H98" s="121"/>
      <c r="I98" s="76"/>
      <c r="CB98" s="90"/>
    </row>
    <row r="99" spans="2:80" s="89" customFormat="1" x14ac:dyDescent="0.3">
      <c r="B99" s="125" t="s">
        <v>56</v>
      </c>
      <c r="C99" s="123"/>
      <c r="D99" s="121"/>
      <c r="E99" s="121"/>
      <c r="F99" s="121"/>
      <c r="G99" s="123" t="s">
        <v>57</v>
      </c>
      <c r="H99" s="121"/>
      <c r="I99" s="76"/>
      <c r="CB99" s="90"/>
    </row>
    <row r="100" spans="2:80" s="89" customFormat="1" x14ac:dyDescent="0.3">
      <c r="B100" s="125" t="s">
        <v>58</v>
      </c>
      <c r="C100" s="123"/>
      <c r="D100" s="121"/>
      <c r="E100" s="121"/>
      <c r="F100" s="121"/>
      <c r="G100" s="126" t="s">
        <v>59</v>
      </c>
      <c r="H100" s="121"/>
      <c r="I100" s="76"/>
      <c r="CB100" s="90"/>
    </row>
    <row r="101" spans="2:80" s="89" customFormat="1" x14ac:dyDescent="0.3">
      <c r="B101" s="125" t="s">
        <v>60</v>
      </c>
      <c r="C101" s="123"/>
      <c r="D101" s="121"/>
      <c r="E101" s="121"/>
      <c r="F101" s="121"/>
      <c r="G101" s="126" t="s">
        <v>61</v>
      </c>
      <c r="H101" s="121"/>
      <c r="I101" s="76"/>
      <c r="CB101" s="90"/>
    </row>
    <row r="102" spans="2:80" s="89" customFormat="1" x14ac:dyDescent="0.3">
      <c r="B102" s="125" t="s">
        <v>62</v>
      </c>
      <c r="C102" s="123"/>
      <c r="D102" s="121"/>
      <c r="E102" s="121"/>
      <c r="F102" s="121"/>
      <c r="G102" s="126" t="s">
        <v>63</v>
      </c>
      <c r="H102" s="121"/>
      <c r="I102" s="76"/>
      <c r="CB102" s="90"/>
    </row>
    <row r="103" spans="2:80" s="89" customFormat="1" x14ac:dyDescent="0.3">
      <c r="B103" s="125" t="s">
        <v>64</v>
      </c>
      <c r="C103" s="123"/>
      <c r="D103" s="121"/>
      <c r="E103" s="121"/>
      <c r="F103" s="121"/>
      <c r="G103" s="126" t="s">
        <v>65</v>
      </c>
      <c r="H103" s="121"/>
      <c r="I103" s="76"/>
      <c r="CB103" s="90"/>
    </row>
    <row r="104" spans="2:80" s="89" customFormat="1" x14ac:dyDescent="0.3">
      <c r="B104" s="125" t="s">
        <v>66</v>
      </c>
      <c r="C104" s="123"/>
      <c r="D104" s="121"/>
      <c r="E104" s="121"/>
      <c r="F104" s="121"/>
      <c r="G104" s="126" t="s">
        <v>67</v>
      </c>
      <c r="H104" s="121"/>
      <c r="I104" s="76"/>
      <c r="CB104" s="90"/>
    </row>
    <row r="105" spans="2:80" s="89" customFormat="1" x14ac:dyDescent="0.3">
      <c r="B105" s="125" t="s">
        <v>68</v>
      </c>
      <c r="C105" s="123"/>
      <c r="D105" s="121"/>
      <c r="E105" s="121"/>
      <c r="F105" s="121"/>
      <c r="G105" s="126" t="s">
        <v>69</v>
      </c>
      <c r="H105" s="121"/>
      <c r="I105" s="76"/>
      <c r="CB105" s="90"/>
    </row>
    <row r="106" spans="2:80" s="89" customFormat="1" ht="5.0999999999999996" customHeight="1" thickBot="1" x14ac:dyDescent="0.35">
      <c r="B106" s="116"/>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c r="AV106" s="103"/>
      <c r="AW106" s="103"/>
      <c r="AX106" s="103"/>
      <c r="AY106" s="103"/>
      <c r="AZ106" s="103"/>
      <c r="BA106" s="103"/>
      <c r="BB106" s="103"/>
      <c r="BC106" s="103"/>
      <c r="BD106" s="103"/>
      <c r="BE106" s="103"/>
      <c r="BF106" s="103"/>
      <c r="BG106" s="103"/>
      <c r="BH106" s="103"/>
      <c r="BI106" s="103"/>
      <c r="BJ106" s="103"/>
      <c r="BK106" s="103"/>
      <c r="BL106" s="103"/>
      <c r="BM106" s="103"/>
      <c r="BN106" s="103"/>
      <c r="BO106" s="103"/>
      <c r="BP106" s="103"/>
      <c r="BQ106" s="103"/>
      <c r="BR106" s="103"/>
      <c r="BS106" s="103"/>
      <c r="BT106" s="103"/>
      <c r="BU106" s="103"/>
      <c r="BV106" s="103"/>
      <c r="BW106" s="103"/>
      <c r="BX106" s="103"/>
      <c r="BY106" s="103"/>
      <c r="BZ106" s="103"/>
      <c r="CA106" s="103"/>
      <c r="CB106" s="105"/>
    </row>
    <row r="107" spans="2:80" s="89" customFormat="1" ht="15" thickBot="1" x14ac:dyDescent="0.35">
      <c r="C107" s="76"/>
      <c r="D107" s="76"/>
      <c r="E107" s="76"/>
      <c r="F107" s="76"/>
      <c r="G107" s="76"/>
      <c r="H107" s="76"/>
      <c r="I107" s="76"/>
    </row>
    <row r="108" spans="2:80" s="89" customFormat="1" ht="17.399999999999999" x14ac:dyDescent="0.3">
      <c r="B108" s="186" t="s">
        <v>70</v>
      </c>
      <c r="C108" s="187"/>
      <c r="D108" s="187"/>
      <c r="E108" s="187"/>
      <c r="F108" s="187"/>
      <c r="G108" s="187"/>
      <c r="H108" s="187"/>
      <c r="I108" s="187"/>
      <c r="J108" s="187"/>
      <c r="K108" s="187"/>
      <c r="L108" s="187"/>
      <c r="M108" s="187"/>
      <c r="N108" s="187"/>
      <c r="O108" s="187"/>
      <c r="P108" s="187"/>
      <c r="Q108" s="187"/>
      <c r="R108" s="187"/>
      <c r="S108" s="187"/>
      <c r="T108" s="187"/>
      <c r="U108" s="187"/>
      <c r="V108" s="187"/>
      <c r="W108" s="187"/>
      <c r="X108" s="187"/>
      <c r="Y108" s="187"/>
      <c r="Z108" s="187"/>
      <c r="AA108" s="187"/>
      <c r="AB108" s="187"/>
      <c r="AC108" s="187"/>
      <c r="AD108" s="187"/>
      <c r="AE108" s="187"/>
      <c r="AF108" s="187"/>
      <c r="AG108" s="187"/>
      <c r="AH108" s="187"/>
      <c r="AI108" s="187"/>
      <c r="AJ108" s="187"/>
      <c r="AK108" s="187"/>
      <c r="AL108" s="187"/>
      <c r="AM108" s="187"/>
      <c r="AN108" s="187"/>
      <c r="AO108" s="187"/>
      <c r="AP108" s="187"/>
      <c r="AQ108" s="187"/>
      <c r="AR108" s="187"/>
      <c r="AS108" s="187"/>
      <c r="AT108" s="187"/>
      <c r="AU108" s="187"/>
      <c r="AV108" s="187"/>
      <c r="AW108" s="187"/>
      <c r="AX108" s="187"/>
      <c r="AY108" s="187"/>
      <c r="AZ108" s="187"/>
      <c r="BA108" s="187"/>
      <c r="BB108" s="187"/>
      <c r="BC108" s="187"/>
      <c r="BD108" s="187"/>
      <c r="BE108" s="187"/>
      <c r="BF108" s="187"/>
      <c r="BG108" s="187"/>
      <c r="BH108" s="187"/>
      <c r="BI108" s="187"/>
      <c r="BJ108" s="187"/>
      <c r="BK108" s="187"/>
      <c r="BL108" s="187"/>
      <c r="BM108" s="187"/>
      <c r="BN108" s="187"/>
      <c r="BO108" s="187"/>
      <c r="BP108" s="187"/>
      <c r="BQ108" s="187"/>
      <c r="BR108" s="187"/>
      <c r="BS108" s="187"/>
      <c r="BT108" s="187"/>
      <c r="BU108" s="187"/>
      <c r="BV108" s="187"/>
      <c r="BW108" s="187"/>
      <c r="BX108" s="187"/>
      <c r="BY108" s="187"/>
      <c r="BZ108" s="187"/>
      <c r="CA108" s="187"/>
      <c r="CB108" s="188"/>
    </row>
    <row r="109" spans="2:80" s="89" customFormat="1" ht="5.0999999999999996" customHeight="1" x14ac:dyDescent="0.3">
      <c r="B109" s="94"/>
      <c r="C109" s="76"/>
      <c r="D109" s="76"/>
      <c r="E109" s="76"/>
      <c r="F109" s="76"/>
      <c r="G109" s="76"/>
      <c r="H109" s="76"/>
      <c r="I109" s="76"/>
      <c r="CB109" s="90"/>
    </row>
    <row r="110" spans="2:80" s="89" customFormat="1" x14ac:dyDescent="0.3">
      <c r="B110" s="94" t="s">
        <v>71</v>
      </c>
      <c r="C110" s="76"/>
      <c r="D110" s="76"/>
      <c r="E110" s="76"/>
      <c r="F110" s="76"/>
      <c r="G110" s="76"/>
      <c r="H110" s="76"/>
      <c r="I110" s="76"/>
      <c r="CB110" s="90"/>
    </row>
    <row r="111" spans="2:80" s="89" customFormat="1" ht="5.0999999999999996" customHeight="1" thickBot="1" x14ac:dyDescent="0.35">
      <c r="B111" s="192"/>
      <c r="C111" s="193"/>
      <c r="D111" s="193"/>
      <c r="E111" s="193"/>
      <c r="F111" s="193"/>
      <c r="G111" s="193"/>
      <c r="H111" s="193"/>
      <c r="I111" s="193"/>
      <c r="J111" s="193"/>
      <c r="K111" s="193"/>
      <c r="L111" s="193"/>
      <c r="M111" s="193"/>
      <c r="N111" s="193"/>
      <c r="O111" s="19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BP111" s="103"/>
      <c r="BQ111" s="103"/>
      <c r="BR111" s="103"/>
      <c r="BS111" s="103"/>
      <c r="BT111" s="103"/>
      <c r="BU111" s="103"/>
      <c r="BV111" s="103"/>
      <c r="BW111" s="103"/>
      <c r="BX111" s="103"/>
      <c r="BY111" s="103"/>
      <c r="BZ111" s="103"/>
      <c r="CA111" s="103"/>
      <c r="CB111" s="105"/>
    </row>
    <row r="112" spans="2:80" s="89" customFormat="1" x14ac:dyDescent="0.3">
      <c r="B112" s="117"/>
      <c r="C112" s="117"/>
      <c r="D112" s="117"/>
      <c r="E112" s="117"/>
      <c r="F112" s="117"/>
      <c r="G112" s="117"/>
      <c r="H112" s="117"/>
      <c r="I112" s="117"/>
      <c r="J112" s="117"/>
      <c r="K112" s="117"/>
      <c r="L112" s="117"/>
      <c r="M112" s="117"/>
      <c r="N112" s="117"/>
      <c r="O112" s="117"/>
    </row>
    <row r="113" spans="2:9" ht="21.75" customHeight="1" x14ac:dyDescent="0.3">
      <c r="B113" s="118" t="s">
        <v>72</v>
      </c>
      <c r="C113" s="118"/>
      <c r="D113" s="118"/>
      <c r="E113" s="118"/>
      <c r="F113" s="118"/>
      <c r="G113" s="118"/>
      <c r="H113" s="118"/>
      <c r="I113" s="118"/>
    </row>
    <row r="114" spans="2:9" ht="5.0999999999999996" customHeight="1" x14ac:dyDescent="0.3">
      <c r="B114" s="118"/>
      <c r="C114" s="118"/>
      <c r="D114" s="118"/>
      <c r="E114" s="118"/>
      <c r="F114" s="118"/>
      <c r="G114" s="118"/>
      <c r="H114" s="118"/>
      <c r="I114" s="118"/>
    </row>
    <row r="115" spans="2:9" ht="18" x14ac:dyDescent="0.3">
      <c r="B115" s="118" t="s">
        <v>73</v>
      </c>
      <c r="C115" s="118"/>
      <c r="D115" s="118"/>
      <c r="E115" s="118"/>
      <c r="F115" s="118"/>
      <c r="G115" s="118"/>
      <c r="H115" s="118"/>
      <c r="I115" s="118"/>
    </row>
    <row r="116" spans="2:9" ht="8.25" customHeight="1" x14ac:dyDescent="0.3">
      <c r="B116" s="118"/>
      <c r="C116" s="118"/>
      <c r="D116" s="118"/>
      <c r="E116" s="118"/>
      <c r="F116" s="118"/>
      <c r="G116" s="118"/>
      <c r="H116" s="118"/>
      <c r="I116" s="118"/>
    </row>
    <row r="117" spans="2:9" x14ac:dyDescent="0.3">
      <c r="B117" s="118"/>
      <c r="C117" s="118"/>
      <c r="D117" s="118"/>
      <c r="E117" s="118"/>
      <c r="F117" s="118"/>
      <c r="G117" s="118"/>
      <c r="H117" s="118"/>
      <c r="I117" s="118"/>
    </row>
    <row r="118" spans="2:9" x14ac:dyDescent="0.3">
      <c r="B118" s="118"/>
      <c r="C118" s="118"/>
      <c r="D118" s="118"/>
      <c r="E118" s="118"/>
      <c r="F118" s="118"/>
      <c r="G118" s="118"/>
      <c r="H118" s="118"/>
      <c r="I118" s="118"/>
    </row>
    <row r="119" spans="2:9" x14ac:dyDescent="0.3">
      <c r="B119" s="118"/>
      <c r="C119" s="118"/>
      <c r="D119" s="118"/>
      <c r="E119" s="118"/>
      <c r="F119" s="118"/>
      <c r="G119" s="118"/>
      <c r="H119" s="118"/>
      <c r="I119" s="118"/>
    </row>
    <row r="120" spans="2:9" x14ac:dyDescent="0.3">
      <c r="B120" s="118"/>
      <c r="C120" s="118"/>
      <c r="D120" s="118"/>
      <c r="E120" s="118"/>
      <c r="F120" s="118"/>
      <c r="G120" s="118"/>
      <c r="H120" s="118"/>
      <c r="I120" s="118"/>
    </row>
    <row r="121" spans="2:9" x14ac:dyDescent="0.3">
      <c r="B121" s="118"/>
      <c r="C121" s="118"/>
      <c r="D121" s="118"/>
      <c r="E121" s="118"/>
      <c r="F121" s="118"/>
      <c r="G121" s="118"/>
      <c r="H121" s="118"/>
      <c r="I121" s="118"/>
    </row>
    <row r="122" spans="2:9" x14ac:dyDescent="0.3">
      <c r="B122" s="118"/>
      <c r="C122" s="118"/>
      <c r="D122" s="118"/>
      <c r="E122" s="118"/>
      <c r="F122" s="118"/>
      <c r="G122" s="118"/>
      <c r="H122" s="118"/>
      <c r="I122" s="118"/>
    </row>
    <row r="123" spans="2:9" x14ac:dyDescent="0.3">
      <c r="B123" s="118"/>
      <c r="C123" s="118"/>
      <c r="D123" s="118"/>
      <c r="E123" s="118"/>
      <c r="F123" s="118"/>
      <c r="G123" s="118"/>
      <c r="H123" s="118"/>
      <c r="I123" s="118"/>
    </row>
    <row r="124" spans="2:9" x14ac:dyDescent="0.3">
      <c r="B124" s="118"/>
      <c r="C124" s="118"/>
      <c r="D124" s="118"/>
      <c r="E124" s="118"/>
      <c r="F124" s="118"/>
      <c r="G124" s="118"/>
      <c r="H124" s="118"/>
      <c r="I124" s="118"/>
    </row>
    <row r="125" spans="2:9" x14ac:dyDescent="0.3">
      <c r="B125" s="118"/>
      <c r="C125" s="118"/>
      <c r="D125" s="118"/>
      <c r="E125" s="118"/>
      <c r="F125" s="118"/>
      <c r="G125" s="118"/>
      <c r="H125" s="118"/>
      <c r="I125" s="118"/>
    </row>
    <row r="126" spans="2:9" x14ac:dyDescent="0.3">
      <c r="C126" s="118"/>
      <c r="D126" s="118"/>
      <c r="E126" s="118"/>
      <c r="F126" s="118"/>
      <c r="G126" s="118"/>
      <c r="H126" s="118"/>
      <c r="I126" s="118"/>
    </row>
  </sheetData>
  <mergeCells count="47">
    <mergeCell ref="B75:CB75"/>
    <mergeCell ref="B111:O111"/>
    <mergeCell ref="B90:CB90"/>
    <mergeCell ref="B108:CB108"/>
    <mergeCell ref="B77:W77"/>
    <mergeCell ref="B78:W78"/>
    <mergeCell ref="B79:W79"/>
    <mergeCell ref="Y77:AQ77"/>
    <mergeCell ref="Y78:AQ78"/>
    <mergeCell ref="Y79:AQ79"/>
    <mergeCell ref="BK77:CB77"/>
    <mergeCell ref="BK78:CB78"/>
    <mergeCell ref="BK79:CB79"/>
    <mergeCell ref="AS77:BI77"/>
    <mergeCell ref="AS78:BI78"/>
    <mergeCell ref="AS79:BI79"/>
    <mergeCell ref="AV62:AX73"/>
    <mergeCell ref="AY62:CA73"/>
    <mergeCell ref="M62:AU73"/>
    <mergeCell ref="BD39:BM43"/>
    <mergeCell ref="BN39:CA43"/>
    <mergeCell ref="C24:N46"/>
    <mergeCell ref="R23:AY46"/>
    <mergeCell ref="C48:N48"/>
    <mergeCell ref="R48:AY55"/>
    <mergeCell ref="C49:N55"/>
    <mergeCell ref="BD44:CA45"/>
    <mergeCell ref="C21:N21"/>
    <mergeCell ref="B58:CB58"/>
    <mergeCell ref="BD21:CA21"/>
    <mergeCell ref="C23:N23"/>
    <mergeCell ref="BD33:BM34"/>
    <mergeCell ref="BN33:BT34"/>
    <mergeCell ref="BU33:CA34"/>
    <mergeCell ref="R21:AY21"/>
    <mergeCell ref="BD35:BM36"/>
    <mergeCell ref="BN35:BT36"/>
    <mergeCell ref="BU35:CA36"/>
    <mergeCell ref="BD37:BM38"/>
    <mergeCell ref="BN37:BT38"/>
    <mergeCell ref="BU37:CA38"/>
    <mergeCell ref="B14:CB19"/>
    <mergeCell ref="B4:CB4"/>
    <mergeCell ref="B6:CB6"/>
    <mergeCell ref="B8:CB8"/>
    <mergeCell ref="B10:CB10"/>
    <mergeCell ref="B12:CB12"/>
  </mergeCells>
  <phoneticPr fontId="12" type="noConversion"/>
  <pageMargins left="0.39370078740157483" right="0.39370078740157483" top="0.59055118110236227" bottom="0.39370078740157483" header="0.23622047244094491" footer="0.23622047244094491"/>
  <pageSetup paperSize="9" scale="42" orientation="portrait" r:id="rId1"/>
  <headerFooter>
    <oddFooter>&amp;L&amp;CPage &amp;P sur &amp;N&amp;R</oddFooter>
  </headerFooter>
  <drawing r:id="rId2"/>
  <extLst>
    <ext xmlns:mx="http://schemas.microsoft.com/office/mac/excel/2008/main" uri="{64002731-A6B0-56B0-2670-7721B7C09600}">
      <mx:PLV Mode="0" OnePage="0" WScale="7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E70"/>
  <sheetViews>
    <sheetView showGridLines="0" showRowColHeaders="0" showRuler="0" zoomScale="85" zoomScaleNormal="85" zoomScaleSheetLayoutView="25" workbookViewId="0">
      <pane xSplit="2" ySplit="10" topLeftCell="C20" activePane="bottomRight" state="frozen"/>
      <selection pane="topRight" activeCell="G1" sqref="G1"/>
      <selection pane="bottomLeft" activeCell="A8" sqref="A8"/>
      <selection pane="bottomRight" activeCell="B2" sqref="B2"/>
    </sheetView>
  </sheetViews>
  <sheetFormatPr defaultColWidth="8.6640625" defaultRowHeight="13.8" x14ac:dyDescent="0.3"/>
  <cols>
    <col min="1" max="1" width="2" style="4" customWidth="1"/>
    <col min="2" max="2" width="55.5546875" style="4" customWidth="1"/>
    <col min="3" max="3" width="24" style="4" customWidth="1"/>
    <col min="4" max="4" width="17.5546875" style="29" customWidth="1"/>
    <col min="5" max="5" width="36" style="4" customWidth="1"/>
    <col min="6" max="6" width="18" style="4" customWidth="1"/>
    <col min="7" max="7" width="36.44140625" style="4" customWidth="1"/>
    <col min="8" max="9" width="20.109375" style="4" customWidth="1"/>
    <col min="10" max="10" width="17.33203125" style="4" customWidth="1"/>
    <col min="11" max="11" width="18.109375" style="4" customWidth="1"/>
    <col min="12" max="12" width="15.88671875" style="4" customWidth="1"/>
    <col min="13" max="13" width="30" style="4" customWidth="1"/>
    <col min="14" max="14" width="22.44140625" style="4" customWidth="1"/>
    <col min="15" max="15" width="13.5546875" style="4" customWidth="1"/>
    <col min="16" max="16" width="28.109375" style="4" customWidth="1"/>
    <col min="17" max="17" width="29.109375" style="4" customWidth="1"/>
    <col min="18" max="18" width="18.109375" style="4" customWidth="1"/>
    <col min="19" max="19" width="21.33203125" style="4" customWidth="1"/>
    <col min="20" max="20" width="26.5546875" style="4" customWidth="1"/>
    <col min="21" max="21" width="16.5546875" style="4" customWidth="1"/>
    <col min="22" max="22" width="21.33203125" style="4" customWidth="1"/>
    <col min="23" max="23" width="18.5546875" style="4" customWidth="1"/>
    <col min="24" max="24" width="27.33203125" style="4" customWidth="1"/>
    <col min="25" max="25" width="18.5546875" style="4" customWidth="1"/>
    <col min="26" max="26" width="21.33203125" style="4" customWidth="1"/>
    <col min="27" max="27" width="23" style="31" customWidth="1"/>
    <col min="28" max="28" width="40" style="4" customWidth="1"/>
    <col min="29" max="29" width="18.88671875" style="4" customWidth="1"/>
    <col min="30" max="30" width="21.33203125" style="4" customWidth="1"/>
    <col min="31" max="31" width="58.33203125" style="4" customWidth="1"/>
    <col min="32" max="32" width="3.109375" style="4" customWidth="1"/>
    <col min="33" max="76" width="10.5546875" style="4" customWidth="1"/>
    <col min="77" max="16384" width="8.6640625" style="4"/>
  </cols>
  <sheetData>
    <row r="1" spans="1:31" s="13" customFormat="1" ht="21.9" customHeight="1" x14ac:dyDescent="0.3">
      <c r="B1" s="127" t="s">
        <v>74</v>
      </c>
      <c r="D1" s="27"/>
      <c r="AA1" s="30"/>
    </row>
    <row r="2" spans="1:31" s="13" customFormat="1" ht="63.9" customHeight="1" x14ac:dyDescent="0.3">
      <c r="B2" s="119" t="s">
        <v>75</v>
      </c>
      <c r="C2" s="14"/>
      <c r="D2" s="28"/>
      <c r="E2" s="14"/>
      <c r="F2" s="14"/>
      <c r="AA2" s="30"/>
    </row>
    <row r="3" spans="1:31" ht="3.75" customHeight="1" x14ac:dyDescent="0.3">
      <c r="A3" s="2"/>
      <c r="B3" s="2"/>
      <c r="C3" s="2"/>
      <c r="D3" s="167"/>
      <c r="E3" s="2"/>
      <c r="F3" s="2"/>
      <c r="G3" s="2"/>
      <c r="H3" s="2"/>
      <c r="I3" s="2"/>
      <c r="J3" s="2"/>
      <c r="K3" s="2"/>
      <c r="L3" s="2"/>
      <c r="M3" s="2"/>
      <c r="N3" s="2"/>
      <c r="O3" s="2"/>
      <c r="P3" s="2"/>
      <c r="Q3" s="2"/>
      <c r="R3" s="2"/>
      <c r="S3" s="2"/>
      <c r="T3" s="2"/>
      <c r="U3" s="2"/>
      <c r="V3" s="2"/>
      <c r="W3" s="2"/>
      <c r="X3" s="2"/>
      <c r="Y3" s="2"/>
      <c r="Z3" s="2"/>
      <c r="AA3" s="168"/>
      <c r="AB3" s="2"/>
      <c r="AC3" s="2"/>
      <c r="AD3" s="2"/>
      <c r="AE3" s="2"/>
    </row>
    <row r="4" spans="1:31" ht="18" customHeight="1" x14ac:dyDescent="0.3">
      <c r="A4" s="2"/>
      <c r="B4" s="20" t="s">
        <v>76</v>
      </c>
      <c r="C4" s="275"/>
      <c r="D4" s="276"/>
      <c r="E4" s="20" t="s">
        <v>77</v>
      </c>
      <c r="F4" s="275"/>
      <c r="G4" s="276"/>
      <c r="H4" s="2"/>
      <c r="I4" s="2"/>
      <c r="J4" s="2"/>
      <c r="K4" s="2"/>
      <c r="L4" s="292" t="s">
        <v>78</v>
      </c>
      <c r="M4" s="292"/>
      <c r="N4" s="292"/>
      <c r="O4" s="292"/>
      <c r="P4" s="292"/>
      <c r="Q4" s="2"/>
      <c r="R4" s="2"/>
      <c r="S4" s="2"/>
      <c r="T4" s="2"/>
      <c r="U4" s="2"/>
      <c r="V4" s="2"/>
      <c r="W4" s="2"/>
      <c r="X4" s="2"/>
      <c r="Y4" s="2"/>
      <c r="Z4" s="2"/>
      <c r="AA4" s="168"/>
      <c r="AB4" s="2"/>
      <c r="AC4" s="2"/>
      <c r="AD4" s="2"/>
      <c r="AE4" s="2"/>
    </row>
    <row r="5" spans="1:31" ht="17.25" customHeight="1" x14ac:dyDescent="0.3">
      <c r="A5" s="2"/>
      <c r="B5" s="20" t="s">
        <v>79</v>
      </c>
      <c r="C5" s="277"/>
      <c r="D5" s="278"/>
      <c r="E5" s="20" t="s">
        <v>80</v>
      </c>
      <c r="F5" s="277"/>
      <c r="G5" s="278"/>
      <c r="H5" s="2"/>
      <c r="I5" s="2"/>
      <c r="J5" s="2"/>
      <c r="K5" s="2"/>
      <c r="L5" s="293" t="s">
        <v>81</v>
      </c>
      <c r="M5" s="293"/>
      <c r="N5" s="293" t="s">
        <v>82</v>
      </c>
      <c r="O5" s="293"/>
      <c r="P5" s="293"/>
      <c r="Q5" s="2"/>
      <c r="R5" s="2"/>
      <c r="S5" s="2"/>
      <c r="T5" s="2"/>
      <c r="U5" s="2"/>
      <c r="V5" s="2"/>
      <c r="W5" s="2"/>
      <c r="X5" s="2"/>
      <c r="Y5" s="2"/>
      <c r="Z5" s="2"/>
      <c r="AA5" s="168"/>
      <c r="AB5" s="2"/>
      <c r="AC5" s="2"/>
      <c r="AD5" s="2"/>
      <c r="AE5" s="2"/>
    </row>
    <row r="6" spans="1:31" ht="30" customHeight="1" x14ac:dyDescent="0.3">
      <c r="A6" s="2"/>
      <c r="B6" s="20"/>
      <c r="C6" s="20"/>
      <c r="D6" s="20"/>
      <c r="E6" s="20"/>
      <c r="F6" s="20"/>
      <c r="G6" s="20"/>
      <c r="H6" s="2"/>
      <c r="I6" s="2"/>
      <c r="J6" s="2"/>
      <c r="K6" s="2"/>
      <c r="L6" s="293"/>
      <c r="M6" s="293"/>
      <c r="N6" s="293"/>
      <c r="O6" s="293"/>
      <c r="P6" s="293"/>
      <c r="Q6" s="294" t="s">
        <v>83</v>
      </c>
      <c r="R6" s="294"/>
      <c r="S6" s="294"/>
      <c r="T6" s="2"/>
      <c r="U6" s="2"/>
      <c r="V6" s="2"/>
      <c r="W6" s="2"/>
      <c r="X6" s="2"/>
      <c r="Y6" s="2"/>
      <c r="Z6" s="2"/>
      <c r="AA6" s="168"/>
      <c r="AB6" s="294" t="s">
        <v>177</v>
      </c>
      <c r="AC6" s="294"/>
      <c r="AD6" s="294"/>
      <c r="AE6" s="2"/>
    </row>
    <row r="7" spans="1:31" ht="12" customHeight="1" x14ac:dyDescent="0.3">
      <c r="A7" s="2"/>
      <c r="B7" s="2"/>
      <c r="C7" s="2"/>
      <c r="D7" s="167"/>
      <c r="E7" s="2"/>
      <c r="F7" s="2"/>
      <c r="G7" s="2"/>
      <c r="H7" s="2"/>
      <c r="I7" s="2"/>
      <c r="J7" s="2"/>
      <c r="K7" s="2"/>
      <c r="L7" s="162"/>
      <c r="M7" s="162"/>
      <c r="N7" s="162"/>
      <c r="O7" s="162"/>
      <c r="P7" s="163"/>
      <c r="Q7" s="2"/>
      <c r="R7" s="2"/>
      <c r="S7" s="2"/>
      <c r="T7" s="2"/>
      <c r="U7" s="2"/>
      <c r="V7" s="2"/>
      <c r="W7" s="1"/>
      <c r="X7" s="2"/>
      <c r="Y7" s="1"/>
      <c r="Z7" s="1"/>
      <c r="AA7" s="169"/>
      <c r="AB7" s="2"/>
      <c r="AC7" s="2"/>
      <c r="AD7" s="2"/>
      <c r="AE7" s="2"/>
    </row>
    <row r="8" spans="1:31" s="7" customFormat="1" ht="34.5" customHeight="1" x14ac:dyDescent="0.3">
      <c r="A8" s="170"/>
      <c r="B8" s="314" t="s">
        <v>84</v>
      </c>
      <c r="C8" s="315"/>
      <c r="D8" s="315"/>
      <c r="E8" s="316"/>
      <c r="F8" s="289" t="s">
        <v>85</v>
      </c>
      <c r="G8" s="289"/>
      <c r="H8" s="289"/>
      <c r="I8" s="289"/>
      <c r="J8" s="286" t="s">
        <v>86</v>
      </c>
      <c r="K8" s="287"/>
      <c r="L8" s="287"/>
      <c r="M8" s="287"/>
      <c r="N8" s="288"/>
      <c r="O8" s="306" t="s">
        <v>87</v>
      </c>
      <c r="P8" s="307"/>
      <c r="Q8" s="308" t="s">
        <v>88</v>
      </c>
      <c r="R8" s="309"/>
      <c r="S8" s="310"/>
      <c r="T8" s="297" t="s">
        <v>89</v>
      </c>
      <c r="U8" s="298"/>
      <c r="V8" s="299"/>
      <c r="W8" s="300" t="s">
        <v>90</v>
      </c>
      <c r="X8" s="301"/>
      <c r="Y8" s="301"/>
      <c r="Z8" s="301"/>
      <c r="AA8" s="302"/>
      <c r="AB8" s="303" t="s">
        <v>91</v>
      </c>
      <c r="AC8" s="304"/>
      <c r="AD8" s="305"/>
      <c r="AE8" s="295" t="s">
        <v>92</v>
      </c>
    </row>
    <row r="9" spans="1:31" s="8" customFormat="1" ht="39.75" customHeight="1" x14ac:dyDescent="0.3">
      <c r="B9" s="311" t="s">
        <v>93</v>
      </c>
      <c r="C9" s="9" t="s">
        <v>94</v>
      </c>
      <c r="D9" s="279" t="s">
        <v>95</v>
      </c>
      <c r="E9" s="279" t="s">
        <v>96</v>
      </c>
      <c r="F9" s="282" t="s">
        <v>97</v>
      </c>
      <c r="G9" s="284"/>
      <c r="H9" s="285" t="s">
        <v>98</v>
      </c>
      <c r="I9" s="10" t="s">
        <v>99</v>
      </c>
      <c r="J9" s="11" t="s">
        <v>100</v>
      </c>
      <c r="K9" s="290" t="s">
        <v>101</v>
      </c>
      <c r="L9" s="282" t="s">
        <v>102</v>
      </c>
      <c r="M9" s="284"/>
      <c r="N9" s="9" t="s">
        <v>103</v>
      </c>
      <c r="O9" s="282" t="s">
        <v>104</v>
      </c>
      <c r="P9" s="284"/>
      <c r="Q9" s="282" t="s">
        <v>105</v>
      </c>
      <c r="R9" s="283"/>
      <c r="S9" s="284"/>
      <c r="T9" s="279" t="s">
        <v>106</v>
      </c>
      <c r="U9" s="280"/>
      <c r="V9" s="281"/>
      <c r="W9" s="282" t="s">
        <v>107</v>
      </c>
      <c r="X9" s="284"/>
      <c r="Y9" s="282" t="s">
        <v>108</v>
      </c>
      <c r="Z9" s="284"/>
      <c r="AA9" s="32" t="s">
        <v>109</v>
      </c>
      <c r="AB9" s="282" t="s">
        <v>110</v>
      </c>
      <c r="AC9" s="283"/>
      <c r="AD9" s="284"/>
      <c r="AE9" s="296"/>
    </row>
    <row r="10" spans="1:31" s="8" customFormat="1" ht="35.25" customHeight="1" x14ac:dyDescent="0.3">
      <c r="A10" s="22"/>
      <c r="B10" s="312"/>
      <c r="C10" s="11" t="s">
        <v>111</v>
      </c>
      <c r="D10" s="313"/>
      <c r="E10" s="313"/>
      <c r="F10" s="11" t="s">
        <v>112</v>
      </c>
      <c r="G10" s="11" t="s">
        <v>113</v>
      </c>
      <c r="H10" s="285"/>
      <c r="I10" s="11" t="s">
        <v>114</v>
      </c>
      <c r="J10" s="11" t="s">
        <v>115</v>
      </c>
      <c r="K10" s="291"/>
      <c r="L10" s="12" t="s">
        <v>116</v>
      </c>
      <c r="M10" s="11" t="s">
        <v>117</v>
      </c>
      <c r="N10" s="12" t="s">
        <v>178</v>
      </c>
      <c r="O10" s="12" t="s">
        <v>118</v>
      </c>
      <c r="P10" s="11" t="s">
        <v>119</v>
      </c>
      <c r="Q10" s="11" t="s">
        <v>120</v>
      </c>
      <c r="R10" s="12" t="s">
        <v>121</v>
      </c>
      <c r="S10" s="11" t="s">
        <v>179</v>
      </c>
      <c r="T10" s="11" t="s">
        <v>122</v>
      </c>
      <c r="U10" s="12" t="s">
        <v>123</v>
      </c>
      <c r="V10" s="11" t="s">
        <v>180</v>
      </c>
      <c r="W10" s="12" t="s">
        <v>124</v>
      </c>
      <c r="X10" s="11" t="s">
        <v>181</v>
      </c>
      <c r="Y10" s="12" t="s">
        <v>125</v>
      </c>
      <c r="Z10" s="11" t="s">
        <v>182</v>
      </c>
      <c r="AA10" s="33" t="s">
        <v>126</v>
      </c>
      <c r="AB10" s="12" t="s">
        <v>127</v>
      </c>
      <c r="AC10" s="12" t="s">
        <v>183</v>
      </c>
      <c r="AD10" s="11" t="s">
        <v>184</v>
      </c>
      <c r="AE10" s="296"/>
    </row>
    <row r="11" spans="1:31" s="8" customFormat="1" ht="30" customHeight="1" x14ac:dyDescent="0.3">
      <c r="B11" s="34" t="s">
        <v>128</v>
      </c>
      <c r="C11" s="35" t="s">
        <v>129</v>
      </c>
      <c r="D11" s="35" t="s">
        <v>130</v>
      </c>
      <c r="E11" s="36"/>
      <c r="F11" s="26">
        <v>19.2</v>
      </c>
      <c r="G11" s="37" t="s">
        <v>131</v>
      </c>
      <c r="H11" s="25">
        <v>0.68799999999999994</v>
      </c>
      <c r="I11" s="38">
        <f>IF(F11*$H11=0,"Formula",F11*$H11)</f>
        <v>13.209599999999998</v>
      </c>
      <c r="J11" s="39" t="s">
        <v>132</v>
      </c>
      <c r="K11" s="40" t="str">
        <f>IFERROR(CHOOSE(MATCH(J11,{"Coal","Diesel","Fuel oil","Kerosine","LPG","Natural gas","Wood deforested","Wood reforested","Other"},0),96.3,74.1,77.4,71.5,63.1,56.1,109.6,0,"Add details in comment column"),"Formula")</f>
        <v>Formula</v>
      </c>
      <c r="L11" s="26"/>
      <c r="M11" s="41"/>
      <c r="N11" s="42" t="str">
        <f t="shared" ref="N11:N14" si="0">IFERROR(L11*$K11/1000,"Formula")</f>
        <v>Formula</v>
      </c>
      <c r="O11" s="43"/>
      <c r="P11" s="44"/>
      <c r="Q11" s="45"/>
      <c r="R11" s="46"/>
      <c r="S11" s="47"/>
      <c r="T11" s="48"/>
      <c r="U11" s="41"/>
      <c r="V11" s="49"/>
      <c r="W11" s="50">
        <v>29000</v>
      </c>
      <c r="X11" s="51" t="s">
        <v>133</v>
      </c>
      <c r="Y11" s="48">
        <v>2688</v>
      </c>
      <c r="Z11" s="46" t="s">
        <v>134</v>
      </c>
      <c r="AA11" s="52">
        <f t="shared" ref="AA11:AA14" si="1">IFERROR(W11/Y11,"Formula")</f>
        <v>10.788690476190476</v>
      </c>
      <c r="AB11" s="53"/>
      <c r="AC11" s="46"/>
      <c r="AD11" s="54"/>
      <c r="AE11" s="36"/>
    </row>
    <row r="12" spans="1:31" s="8" customFormat="1" ht="30" customHeight="1" x14ac:dyDescent="0.3">
      <c r="B12" s="55" t="s">
        <v>135</v>
      </c>
      <c r="C12" s="35" t="s">
        <v>136</v>
      </c>
      <c r="D12" s="56" t="s">
        <v>137</v>
      </c>
      <c r="E12" s="57"/>
      <c r="F12" s="23"/>
      <c r="G12" s="58"/>
      <c r="H12" s="24"/>
      <c r="I12" s="59" t="str">
        <f t="shared" ref="I12:I14" si="2">IF(F12*$H12=0,"Formula",F12*$H12)</f>
        <v>Formula</v>
      </c>
      <c r="J12" s="60" t="s">
        <v>138</v>
      </c>
      <c r="K12" s="61" t="str">
        <f>IFERROR(CHOOSE(MATCH(J12,{"Coal","Diesel","Fuel oil","Kerosine","LPG","Natural gas","Wood deforested","Wood reforested","Other"},0),96.3,74.1,77.4,71.5,63.1,56.1,109.6,0,"Add details in comment column"),"Formula")</f>
        <v>Formula</v>
      </c>
      <c r="L12" s="23">
        <v>500</v>
      </c>
      <c r="M12" s="62" t="s">
        <v>139</v>
      </c>
      <c r="N12" s="63" t="str">
        <f t="shared" si="0"/>
        <v>Formula</v>
      </c>
      <c r="O12" s="64">
        <v>50</v>
      </c>
      <c r="P12" s="65" t="s">
        <v>185</v>
      </c>
      <c r="Q12" s="66"/>
      <c r="R12" s="67"/>
      <c r="S12" s="68"/>
      <c r="T12" s="69"/>
      <c r="U12" s="62"/>
      <c r="V12" s="70"/>
      <c r="W12" s="71">
        <v>15000</v>
      </c>
      <c r="X12" s="51" t="s">
        <v>140</v>
      </c>
      <c r="Y12" s="69">
        <v>6000</v>
      </c>
      <c r="Z12" s="46" t="s">
        <v>186</v>
      </c>
      <c r="AA12" s="72">
        <f t="shared" si="1"/>
        <v>2.5</v>
      </c>
      <c r="AB12" s="73"/>
      <c r="AC12" s="67"/>
      <c r="AD12" s="74"/>
      <c r="AE12" s="57"/>
    </row>
    <row r="13" spans="1:31" s="8" customFormat="1" ht="30" customHeight="1" x14ac:dyDescent="0.3">
      <c r="B13" s="55" t="s">
        <v>141</v>
      </c>
      <c r="C13" s="35" t="s">
        <v>187</v>
      </c>
      <c r="D13" s="56" t="s">
        <v>142</v>
      </c>
      <c r="E13" s="57"/>
      <c r="F13" s="23"/>
      <c r="G13" s="58"/>
      <c r="H13" s="24"/>
      <c r="I13" s="59" t="str">
        <f t="shared" si="2"/>
        <v>Formula</v>
      </c>
      <c r="J13" s="60" t="s">
        <v>188</v>
      </c>
      <c r="K13" s="40" t="str">
        <f>IFERROR(CHOOSE(MATCH(J13,{"Coal","Diesel","Fuel oil","Kerosine","LPG","Natural gas","Wood deforested","Wood reforested","Other"},0),96.3,74.1,77.4,71.5,63.1,56.1,109.6,0,"Add details in comment column"),"Formula")</f>
        <v>Formula</v>
      </c>
      <c r="L13" s="23"/>
      <c r="M13" s="62"/>
      <c r="N13" s="63"/>
      <c r="O13" s="64"/>
      <c r="P13" s="65"/>
      <c r="Q13" s="66" t="s">
        <v>143</v>
      </c>
      <c r="R13" s="46" t="s">
        <v>144</v>
      </c>
      <c r="S13" s="131" t="s">
        <v>145</v>
      </c>
      <c r="T13" s="69"/>
      <c r="U13" s="62"/>
      <c r="V13" s="70"/>
      <c r="W13" s="71">
        <v>100000</v>
      </c>
      <c r="X13" s="132" t="s">
        <v>189</v>
      </c>
      <c r="Y13" s="159">
        <v>0</v>
      </c>
      <c r="Z13" s="67" t="s">
        <v>146</v>
      </c>
      <c r="AA13" s="72" t="str">
        <f t="shared" si="1"/>
        <v>Formula</v>
      </c>
      <c r="AB13" s="73" t="s">
        <v>147</v>
      </c>
      <c r="AC13" s="67" t="s">
        <v>148</v>
      </c>
      <c r="AD13" s="74" t="s">
        <v>149</v>
      </c>
      <c r="AE13" s="57" t="s">
        <v>150</v>
      </c>
    </row>
    <row r="14" spans="1:31" s="8" customFormat="1" ht="30" customHeight="1" thickBot="1" x14ac:dyDescent="0.35">
      <c r="B14" s="55" t="s">
        <v>151</v>
      </c>
      <c r="C14" s="35" t="s">
        <v>152</v>
      </c>
      <c r="D14" s="56" t="s">
        <v>153</v>
      </c>
      <c r="E14" s="57" t="s">
        <v>154</v>
      </c>
      <c r="F14" s="23"/>
      <c r="G14" s="58"/>
      <c r="H14" s="24"/>
      <c r="I14" s="59" t="str">
        <f t="shared" si="2"/>
        <v>Formula</v>
      </c>
      <c r="J14" s="60" t="s">
        <v>190</v>
      </c>
      <c r="K14" s="61" t="str">
        <f>IFERROR(CHOOSE(MATCH(J14,{"Coal","Diesel","Fuel oil","Kerosine","LPG","Natural gas","Wood deforested","Wood reforested","Other"},0),96.3,74.1,77.4,71.5,63.1,56.1,109.6,0,"Add details in comment column"),"Formula")</f>
        <v>Formula</v>
      </c>
      <c r="L14" s="23"/>
      <c r="M14" s="62"/>
      <c r="N14" s="63" t="str">
        <f t="shared" si="0"/>
        <v>Formula</v>
      </c>
      <c r="O14" s="64"/>
      <c r="P14" s="65"/>
      <c r="Q14" s="66"/>
      <c r="R14" s="67"/>
      <c r="S14" s="68"/>
      <c r="T14" s="69"/>
      <c r="U14" s="62"/>
      <c r="V14" s="70"/>
      <c r="W14" s="71"/>
      <c r="X14" s="75"/>
      <c r="Y14" s="69"/>
      <c r="Z14" s="67"/>
      <c r="AA14" s="72" t="str">
        <f t="shared" si="1"/>
        <v>Formula</v>
      </c>
      <c r="AB14" s="73"/>
      <c r="AC14" s="67"/>
      <c r="AD14" s="74"/>
      <c r="AE14" s="57" t="s">
        <v>155</v>
      </c>
    </row>
    <row r="15" spans="1:31" s="7" customFormat="1" ht="30" customHeight="1" x14ac:dyDescent="0.3">
      <c r="A15" s="170"/>
      <c r="B15" s="133"/>
      <c r="C15" s="134" t="s">
        <v>191</v>
      </c>
      <c r="D15" s="135"/>
      <c r="E15" s="136"/>
      <c r="F15" s="137"/>
      <c r="G15" s="136"/>
      <c r="H15" s="138"/>
      <c r="I15" s="139" t="str">
        <f>IF(F15*$H15=0,"Formula",F15*$H15)</f>
        <v>Formula</v>
      </c>
      <c r="J15" s="140" t="s">
        <v>192</v>
      </c>
      <c r="K15" s="141" t="str">
        <f>IFERROR(CHOOSE(MATCH(J15,{"Coal","Diesel","Fuel oil","Kerosine","LPG","Natural gas","Wood deforested","Wood reforested","Other"},0),96.3,74.1,77.4,71.5,63.1,56.1,109.6,0,"Add details in comment column"),"Formula")</f>
        <v>Formula</v>
      </c>
      <c r="L15" s="142"/>
      <c r="M15" s="136"/>
      <c r="N15" s="171" t="str">
        <f>IFERROR(L15*$K15/1000,"Formula")</f>
        <v>Formula</v>
      </c>
      <c r="O15" s="137"/>
      <c r="P15" s="143"/>
      <c r="Q15" s="136"/>
      <c r="R15" s="136"/>
      <c r="S15" s="136"/>
      <c r="T15" s="144"/>
      <c r="U15" s="142"/>
      <c r="V15" s="143"/>
      <c r="W15" s="142"/>
      <c r="X15" s="136"/>
      <c r="Y15" s="160"/>
      <c r="Z15" s="136"/>
      <c r="AA15" s="172" t="str">
        <f>IFERROR(W15/Y15,"Formula")</f>
        <v>Formula</v>
      </c>
      <c r="AB15" s="137"/>
      <c r="AC15" s="142"/>
      <c r="AD15" s="143"/>
      <c r="AE15" s="143"/>
    </row>
    <row r="16" spans="1:31" s="7" customFormat="1" ht="30" customHeight="1" x14ac:dyDescent="0.3">
      <c r="A16" s="170"/>
      <c r="B16" s="145"/>
      <c r="C16" s="146" t="s">
        <v>193</v>
      </c>
      <c r="D16" s="147"/>
      <c r="E16" s="148"/>
      <c r="F16" s="149"/>
      <c r="G16" s="148"/>
      <c r="H16" s="150"/>
      <c r="I16" s="151" t="str">
        <f t="shared" ref="I16:I70" si="3">IF(F16*$H16=0,"Formula",F16*$H16)</f>
        <v>Formula</v>
      </c>
      <c r="J16" s="152" t="s">
        <v>194</v>
      </c>
      <c r="K16" s="153" t="str">
        <f>IFERROR(CHOOSE(MATCH(J16,{"Coal","Diesel","Fuel oil","Kerosine","LPG","Natural gas","Wood deforested","Wood reforested","Other"},0),96.3,74.1,77.4,71.5,63.1,56.1,109.6,0,"Add details in comment column"),"Formula")</f>
        <v>Formula</v>
      </c>
      <c r="L16" s="154"/>
      <c r="M16" s="148"/>
      <c r="N16" s="173" t="str">
        <f t="shared" ref="N16:N22" si="4">IFERROR(L16*$K16/1000,"Formula")</f>
        <v>Formula</v>
      </c>
      <c r="O16" s="149"/>
      <c r="P16" s="155"/>
      <c r="Q16" s="148"/>
      <c r="R16" s="148"/>
      <c r="S16" s="148"/>
      <c r="T16" s="156"/>
      <c r="U16" s="154"/>
      <c r="V16" s="155"/>
      <c r="W16" s="154"/>
      <c r="X16" s="148"/>
      <c r="Y16" s="161"/>
      <c r="Z16" s="148"/>
      <c r="AA16" s="174" t="str">
        <f>IFERROR(W16/Y16,"Formula")</f>
        <v>Formula</v>
      </c>
      <c r="AB16" s="149"/>
      <c r="AC16" s="154"/>
      <c r="AD16" s="155"/>
      <c r="AE16" s="155"/>
    </row>
    <row r="17" spans="2:31" s="7" customFormat="1" ht="30" customHeight="1" x14ac:dyDescent="0.3">
      <c r="B17" s="145"/>
      <c r="C17" s="146" t="s">
        <v>195</v>
      </c>
      <c r="D17" s="147"/>
      <c r="E17" s="148"/>
      <c r="F17" s="149"/>
      <c r="G17" s="148"/>
      <c r="H17" s="150"/>
      <c r="I17" s="151" t="str">
        <f t="shared" si="3"/>
        <v>Formula</v>
      </c>
      <c r="J17" s="152" t="s">
        <v>196</v>
      </c>
      <c r="K17" s="153" t="str">
        <f>IFERROR(CHOOSE(MATCH(J17,{"Coal","Diesel","Fuel oil","Kerosine","LPG","Natural gas","Wood deforested","Wood reforested","Other"},0),96.3,74.1,77.4,71.5,63.1,56.1,109.6,0,"Add details in comment column"),"Formula")</f>
        <v>Formula</v>
      </c>
      <c r="L17" s="154"/>
      <c r="M17" s="148"/>
      <c r="N17" s="173" t="str">
        <f t="shared" si="4"/>
        <v>Formula</v>
      </c>
      <c r="O17" s="149"/>
      <c r="P17" s="155"/>
      <c r="Q17" s="148"/>
      <c r="R17" s="148"/>
      <c r="S17" s="148"/>
      <c r="T17" s="156"/>
      <c r="U17" s="154"/>
      <c r="V17" s="155"/>
      <c r="W17" s="154"/>
      <c r="X17" s="148"/>
      <c r="Y17" s="161"/>
      <c r="Z17" s="148"/>
      <c r="AA17" s="174" t="str">
        <f t="shared" ref="AA17:AA30" si="5">IFERROR(W17/Y17,"Formula")</f>
        <v>Formula</v>
      </c>
      <c r="AB17" s="149"/>
      <c r="AC17" s="154"/>
      <c r="AD17" s="155"/>
      <c r="AE17" s="155"/>
    </row>
    <row r="18" spans="2:31" s="7" customFormat="1" ht="30" customHeight="1" x14ac:dyDescent="0.3">
      <c r="B18" s="145"/>
      <c r="C18" s="146" t="s">
        <v>197</v>
      </c>
      <c r="D18" s="147"/>
      <c r="E18" s="148"/>
      <c r="F18" s="149"/>
      <c r="G18" s="148"/>
      <c r="H18" s="150"/>
      <c r="I18" s="151" t="str">
        <f t="shared" ref="I18:I20" si="6">IF(F18*$H18=0,"Formula",F18*$H18)</f>
        <v>Formula</v>
      </c>
      <c r="J18" s="152" t="s">
        <v>198</v>
      </c>
      <c r="K18" s="153" t="str">
        <f>IFERROR(CHOOSE(MATCH(J18,{"Coal","Diesel","Fuel oil","Kerosine","LPG","Natural gas","Wood deforested","Wood reforested","Other"},0),96.3,74.1,77.4,71.5,63.1,56.1,109.6,0,"Add details in comment column"),"Formula")</f>
        <v>Formula</v>
      </c>
      <c r="L18" s="154"/>
      <c r="M18" s="148"/>
      <c r="N18" s="173" t="str">
        <f t="shared" ref="N18:N20" si="7">IFERROR(L18*$K18/1000,"Formula")</f>
        <v>Formula</v>
      </c>
      <c r="O18" s="149"/>
      <c r="P18" s="155"/>
      <c r="Q18" s="148"/>
      <c r="R18" s="148"/>
      <c r="S18" s="148"/>
      <c r="T18" s="156"/>
      <c r="U18" s="154"/>
      <c r="V18" s="155"/>
      <c r="W18" s="154"/>
      <c r="X18" s="148"/>
      <c r="Y18" s="161"/>
      <c r="Z18" s="148"/>
      <c r="AA18" s="174" t="str">
        <f t="shared" ref="AA18:AA20" si="8">IFERROR(W18/Y18,"Formula")</f>
        <v>Formula</v>
      </c>
      <c r="AB18" s="149"/>
      <c r="AC18" s="154"/>
      <c r="AD18" s="155"/>
      <c r="AE18" s="155"/>
    </row>
    <row r="19" spans="2:31" s="7" customFormat="1" ht="30" customHeight="1" x14ac:dyDescent="0.3">
      <c r="B19" s="145"/>
      <c r="C19" s="146" t="s">
        <v>199</v>
      </c>
      <c r="D19" s="147"/>
      <c r="E19" s="148"/>
      <c r="F19" s="149"/>
      <c r="G19" s="148"/>
      <c r="H19" s="150"/>
      <c r="I19" s="151" t="str">
        <f t="shared" si="6"/>
        <v>Formula</v>
      </c>
      <c r="J19" s="152" t="s">
        <v>200</v>
      </c>
      <c r="K19" s="153" t="str">
        <f>IFERROR(CHOOSE(MATCH(J19,{"Coal","Diesel","Fuel oil","Kerosine","LPG","Natural gas","Wood deforested","Wood reforested","Other"},0),96.3,74.1,77.4,71.5,63.1,56.1,109.6,0,"Add details in comment column"),"Formula")</f>
        <v>Formula</v>
      </c>
      <c r="L19" s="154"/>
      <c r="M19" s="148"/>
      <c r="N19" s="173" t="str">
        <f t="shared" si="7"/>
        <v>Formula</v>
      </c>
      <c r="O19" s="149"/>
      <c r="P19" s="155"/>
      <c r="Q19" s="148"/>
      <c r="R19" s="148"/>
      <c r="S19" s="148"/>
      <c r="T19" s="156"/>
      <c r="U19" s="154"/>
      <c r="V19" s="155"/>
      <c r="W19" s="154"/>
      <c r="X19" s="148"/>
      <c r="Y19" s="161"/>
      <c r="Z19" s="148"/>
      <c r="AA19" s="174" t="str">
        <f t="shared" si="8"/>
        <v>Formula</v>
      </c>
      <c r="AB19" s="149"/>
      <c r="AC19" s="154"/>
      <c r="AD19" s="155"/>
      <c r="AE19" s="155"/>
    </row>
    <row r="20" spans="2:31" s="7" customFormat="1" ht="30" customHeight="1" x14ac:dyDescent="0.3">
      <c r="B20" s="145"/>
      <c r="C20" s="146" t="s">
        <v>201</v>
      </c>
      <c r="D20" s="147"/>
      <c r="E20" s="148"/>
      <c r="F20" s="149"/>
      <c r="G20" s="148"/>
      <c r="H20" s="150"/>
      <c r="I20" s="151" t="str">
        <f t="shared" si="6"/>
        <v>Formula</v>
      </c>
      <c r="J20" s="152" t="s">
        <v>202</v>
      </c>
      <c r="K20" s="153" t="str">
        <f>IFERROR(CHOOSE(MATCH(J20,{"Coal","Diesel","Fuel oil","Kerosine","LPG","Natural gas","Wood deforested","Wood reforested","Other"},0),96.3,74.1,77.4,71.5,63.1,56.1,109.6,0,"Add details in comment column"),"Formula")</f>
        <v>Formula</v>
      </c>
      <c r="L20" s="154"/>
      <c r="M20" s="148"/>
      <c r="N20" s="173" t="str">
        <f t="shared" si="7"/>
        <v>Formula</v>
      </c>
      <c r="O20" s="149"/>
      <c r="P20" s="155"/>
      <c r="Q20" s="148"/>
      <c r="R20" s="148"/>
      <c r="S20" s="148"/>
      <c r="T20" s="156"/>
      <c r="U20" s="154"/>
      <c r="V20" s="155"/>
      <c r="W20" s="154"/>
      <c r="X20" s="148"/>
      <c r="Y20" s="161"/>
      <c r="Z20" s="148"/>
      <c r="AA20" s="174" t="str">
        <f t="shared" si="8"/>
        <v>Formula</v>
      </c>
      <c r="AB20" s="149"/>
      <c r="AC20" s="154"/>
      <c r="AD20" s="155"/>
      <c r="AE20" s="155"/>
    </row>
    <row r="21" spans="2:31" s="7" customFormat="1" ht="30" customHeight="1" x14ac:dyDescent="0.3">
      <c r="B21" s="145"/>
      <c r="C21" s="146" t="s">
        <v>203</v>
      </c>
      <c r="D21" s="147"/>
      <c r="E21" s="148"/>
      <c r="F21" s="149"/>
      <c r="G21" s="148"/>
      <c r="H21" s="150"/>
      <c r="I21" s="151" t="str">
        <f t="shared" si="3"/>
        <v>Formula</v>
      </c>
      <c r="J21" s="152" t="s">
        <v>204</v>
      </c>
      <c r="K21" s="153" t="str">
        <f>IFERROR(CHOOSE(MATCH(J21,{"Coal","Diesel","Fuel oil","Kerosine","LPG","Natural gas","Wood deforested","Wood reforested","Other"},0),96.3,74.1,77.4,71.5,63.1,56.1,109.6,0,"Add details in comment column"),"Formula")</f>
        <v>Formula</v>
      </c>
      <c r="L21" s="154"/>
      <c r="M21" s="148"/>
      <c r="N21" s="173" t="str">
        <f t="shared" si="4"/>
        <v>Formula</v>
      </c>
      <c r="O21" s="149"/>
      <c r="P21" s="155"/>
      <c r="Q21" s="148"/>
      <c r="R21" s="148"/>
      <c r="S21" s="148"/>
      <c r="T21" s="156"/>
      <c r="U21" s="154"/>
      <c r="V21" s="155"/>
      <c r="W21" s="154"/>
      <c r="X21" s="148"/>
      <c r="Y21" s="161"/>
      <c r="Z21" s="148"/>
      <c r="AA21" s="174" t="str">
        <f t="shared" si="5"/>
        <v>Formula</v>
      </c>
      <c r="AB21" s="149"/>
      <c r="AC21" s="154"/>
      <c r="AD21" s="155"/>
      <c r="AE21" s="155"/>
    </row>
    <row r="22" spans="2:31" s="7" customFormat="1" ht="30" customHeight="1" x14ac:dyDescent="0.3">
      <c r="B22" s="145"/>
      <c r="C22" s="146" t="s">
        <v>205</v>
      </c>
      <c r="D22" s="147"/>
      <c r="E22" s="148"/>
      <c r="F22" s="149"/>
      <c r="G22" s="148"/>
      <c r="H22" s="150"/>
      <c r="I22" s="151" t="str">
        <f t="shared" si="3"/>
        <v>Formula</v>
      </c>
      <c r="J22" s="152" t="s">
        <v>206</v>
      </c>
      <c r="K22" s="153" t="str">
        <f>IFERROR(CHOOSE(MATCH(J22,{"Coal","Diesel","Fuel oil","Kerosine","LPG","Natural gas","Wood deforested","Wood reforested","Other"},0),96.3,74.1,77.4,71.5,63.1,56.1,109.6,0,"Add details in comment column"),"Formula")</f>
        <v>Formula</v>
      </c>
      <c r="L22" s="154"/>
      <c r="M22" s="148"/>
      <c r="N22" s="173" t="str">
        <f t="shared" si="4"/>
        <v>Formula</v>
      </c>
      <c r="O22" s="149"/>
      <c r="P22" s="155"/>
      <c r="Q22" s="148"/>
      <c r="R22" s="148"/>
      <c r="S22" s="148"/>
      <c r="T22" s="156"/>
      <c r="U22" s="154"/>
      <c r="V22" s="155"/>
      <c r="W22" s="154"/>
      <c r="X22" s="148"/>
      <c r="Y22" s="161"/>
      <c r="Z22" s="148"/>
      <c r="AA22" s="174" t="str">
        <f t="shared" si="5"/>
        <v>Formula</v>
      </c>
      <c r="AB22" s="149"/>
      <c r="AC22" s="154"/>
      <c r="AD22" s="155"/>
      <c r="AE22" s="155"/>
    </row>
    <row r="23" spans="2:31" s="157" customFormat="1" ht="30" customHeight="1" x14ac:dyDescent="0.3">
      <c r="B23" s="175"/>
      <c r="C23" s="146" t="s">
        <v>207</v>
      </c>
      <c r="D23" s="176"/>
      <c r="E23" s="177"/>
      <c r="F23" s="178"/>
      <c r="G23" s="177"/>
      <c r="H23" s="179"/>
      <c r="I23" s="151" t="str">
        <f t="shared" si="3"/>
        <v>Formula</v>
      </c>
      <c r="J23" s="152" t="s">
        <v>208</v>
      </c>
      <c r="K23" s="153" t="str">
        <f>IFERROR(CHOOSE(MATCH(J23,{"Coal","Diesel","Fuel oil","Kerosine","LPG","Natural gas","Wood deforested","Wood reforested","Other"},0),96.3,74.1,77.4,71.5,63.1,56.1,109.6,0,"Add details in comment column"),"Formula")</f>
        <v>Formula</v>
      </c>
      <c r="L23" s="158"/>
      <c r="M23" s="177"/>
      <c r="N23" s="173" t="str">
        <f t="shared" ref="N23:N30" si="9">IFERROR(L23*$K23/1000,"Formula")</f>
        <v>Formula</v>
      </c>
      <c r="O23" s="178"/>
      <c r="P23" s="180"/>
      <c r="Q23" s="177"/>
      <c r="R23" s="177"/>
      <c r="S23" s="177"/>
      <c r="T23" s="181"/>
      <c r="U23" s="158"/>
      <c r="V23" s="180"/>
      <c r="W23" s="158"/>
      <c r="X23" s="177"/>
      <c r="Y23" s="182"/>
      <c r="Z23" s="177"/>
      <c r="AA23" s="174" t="str">
        <f t="shared" si="5"/>
        <v>Formula</v>
      </c>
      <c r="AB23" s="149"/>
      <c r="AC23" s="158"/>
      <c r="AD23" s="180"/>
      <c r="AE23" s="180"/>
    </row>
    <row r="24" spans="2:31" s="157" customFormat="1" ht="30" customHeight="1" x14ac:dyDescent="0.3">
      <c r="B24" s="175"/>
      <c r="C24" s="146" t="s">
        <v>209</v>
      </c>
      <c r="D24" s="176"/>
      <c r="E24" s="177"/>
      <c r="F24" s="178"/>
      <c r="G24" s="177"/>
      <c r="H24" s="179"/>
      <c r="I24" s="151" t="str">
        <f t="shared" si="3"/>
        <v>Formula</v>
      </c>
      <c r="J24" s="152" t="s">
        <v>210</v>
      </c>
      <c r="K24" s="153" t="str">
        <f>IFERROR(CHOOSE(MATCH(J24,{"Coal","Diesel","Fuel oil","Kerosine","LPG","Natural gas","Wood deforested","Wood reforested","Other"},0),96.3,74.1,77.4,71.5,63.1,56.1,109.6,0,"Add details in comment column"),"Formula")</f>
        <v>Formula</v>
      </c>
      <c r="L24" s="158"/>
      <c r="M24" s="177"/>
      <c r="N24" s="173" t="str">
        <f t="shared" si="9"/>
        <v>Formula</v>
      </c>
      <c r="O24" s="178"/>
      <c r="P24" s="180"/>
      <c r="Q24" s="177"/>
      <c r="R24" s="177"/>
      <c r="S24" s="177"/>
      <c r="T24" s="181"/>
      <c r="U24" s="158"/>
      <c r="V24" s="180"/>
      <c r="W24" s="158"/>
      <c r="X24" s="177"/>
      <c r="Y24" s="182"/>
      <c r="Z24" s="177"/>
      <c r="AA24" s="174" t="str">
        <f t="shared" si="5"/>
        <v>Formula</v>
      </c>
      <c r="AB24" s="149"/>
      <c r="AC24" s="158"/>
      <c r="AD24" s="180"/>
      <c r="AE24" s="180"/>
    </row>
    <row r="25" spans="2:31" s="157" customFormat="1" ht="30" customHeight="1" x14ac:dyDescent="0.3">
      <c r="B25" s="175"/>
      <c r="C25" s="146" t="s">
        <v>211</v>
      </c>
      <c r="D25" s="176"/>
      <c r="E25" s="177"/>
      <c r="F25" s="178"/>
      <c r="G25" s="177"/>
      <c r="H25" s="179"/>
      <c r="I25" s="151" t="str">
        <f t="shared" si="3"/>
        <v>Formula</v>
      </c>
      <c r="J25" s="152" t="s">
        <v>212</v>
      </c>
      <c r="K25" s="153" t="str">
        <f>IFERROR(CHOOSE(MATCH(J25,{"Coal","Diesel","Fuel oil","Kerosine","LPG","Natural gas","Wood deforested","Wood reforested","Other"},0),96.3,74.1,77.4,71.5,63.1,56.1,109.6,0,"Add details in comment column"),"Formula")</f>
        <v>Formula</v>
      </c>
      <c r="L25" s="158"/>
      <c r="M25" s="177"/>
      <c r="N25" s="173" t="str">
        <f t="shared" si="9"/>
        <v>Formula</v>
      </c>
      <c r="O25" s="178"/>
      <c r="P25" s="180"/>
      <c r="Q25" s="177"/>
      <c r="R25" s="177"/>
      <c r="S25" s="177"/>
      <c r="T25" s="181"/>
      <c r="U25" s="158"/>
      <c r="V25" s="180"/>
      <c r="W25" s="158"/>
      <c r="X25" s="177"/>
      <c r="Y25" s="182"/>
      <c r="Z25" s="177"/>
      <c r="AA25" s="174" t="str">
        <f t="shared" si="5"/>
        <v>Formula</v>
      </c>
      <c r="AB25" s="149"/>
      <c r="AC25" s="158"/>
      <c r="AD25" s="180"/>
      <c r="AE25" s="180"/>
    </row>
    <row r="26" spans="2:31" s="157" customFormat="1" ht="30" customHeight="1" x14ac:dyDescent="0.3">
      <c r="B26" s="175"/>
      <c r="C26" s="146" t="s">
        <v>213</v>
      </c>
      <c r="D26" s="176"/>
      <c r="E26" s="177"/>
      <c r="F26" s="178"/>
      <c r="G26" s="177"/>
      <c r="H26" s="179"/>
      <c r="I26" s="151" t="str">
        <f t="shared" si="3"/>
        <v>Formula</v>
      </c>
      <c r="J26" s="152" t="s">
        <v>214</v>
      </c>
      <c r="K26" s="153" t="str">
        <f>IFERROR(CHOOSE(MATCH(J26,{"Coal","Diesel","Fuel oil","Kerosine","LPG","Natural gas","Wood deforested","Wood reforested","Other"},0),96.3,74.1,77.4,71.5,63.1,56.1,109.6,0,"Add details in comment column"),"Formula")</f>
        <v>Formula</v>
      </c>
      <c r="L26" s="158"/>
      <c r="M26" s="177"/>
      <c r="N26" s="173" t="str">
        <f t="shared" si="9"/>
        <v>Formula</v>
      </c>
      <c r="O26" s="178"/>
      <c r="P26" s="180"/>
      <c r="Q26" s="177"/>
      <c r="R26" s="177"/>
      <c r="S26" s="177"/>
      <c r="T26" s="181"/>
      <c r="U26" s="158"/>
      <c r="V26" s="180"/>
      <c r="W26" s="158"/>
      <c r="X26" s="177"/>
      <c r="Y26" s="182"/>
      <c r="Z26" s="177"/>
      <c r="AA26" s="174" t="str">
        <f t="shared" si="5"/>
        <v>Formula</v>
      </c>
      <c r="AB26" s="149"/>
      <c r="AC26" s="158"/>
      <c r="AD26" s="180"/>
      <c r="AE26" s="180"/>
    </row>
    <row r="27" spans="2:31" s="157" customFormat="1" ht="30" customHeight="1" x14ac:dyDescent="0.3">
      <c r="B27" s="175"/>
      <c r="C27" s="146" t="s">
        <v>215</v>
      </c>
      <c r="D27" s="176"/>
      <c r="E27" s="177"/>
      <c r="F27" s="178"/>
      <c r="G27" s="177"/>
      <c r="H27" s="179"/>
      <c r="I27" s="151" t="str">
        <f t="shared" ref="I27:I28" si="10">IF(F27*$H27=0,"Formula",F27*$H27)</f>
        <v>Formula</v>
      </c>
      <c r="J27" s="152" t="s">
        <v>216</v>
      </c>
      <c r="K27" s="153" t="str">
        <f>IFERROR(CHOOSE(MATCH(J27,{"Coal","Diesel","Fuel oil","Kerosine","LPG","Natural gas","Wood deforested","Wood reforested","Other"},0),96.3,74.1,77.4,71.5,63.1,56.1,109.6,0,"Add details in comment column"),"Formula")</f>
        <v>Formula</v>
      </c>
      <c r="L27" s="158"/>
      <c r="M27" s="177"/>
      <c r="N27" s="173" t="str">
        <f t="shared" ref="N27:N28" si="11">IFERROR(L27*$K27/1000,"Formula")</f>
        <v>Formula</v>
      </c>
      <c r="O27" s="178"/>
      <c r="P27" s="180"/>
      <c r="Q27" s="177"/>
      <c r="R27" s="177"/>
      <c r="S27" s="177"/>
      <c r="T27" s="181"/>
      <c r="U27" s="158"/>
      <c r="V27" s="180"/>
      <c r="W27" s="158"/>
      <c r="X27" s="177"/>
      <c r="Y27" s="182"/>
      <c r="Z27" s="177"/>
      <c r="AA27" s="174" t="str">
        <f t="shared" ref="AA27:AA28" si="12">IFERROR(W27/Y27,"Formula")</f>
        <v>Formula</v>
      </c>
      <c r="AB27" s="149"/>
      <c r="AC27" s="158"/>
      <c r="AD27" s="180"/>
      <c r="AE27" s="180"/>
    </row>
    <row r="28" spans="2:31" s="157" customFormat="1" ht="30" customHeight="1" x14ac:dyDescent="0.3">
      <c r="B28" s="175"/>
      <c r="C28" s="146" t="s">
        <v>217</v>
      </c>
      <c r="D28" s="176"/>
      <c r="E28" s="177"/>
      <c r="F28" s="178"/>
      <c r="G28" s="177"/>
      <c r="H28" s="179"/>
      <c r="I28" s="151" t="str">
        <f t="shared" si="10"/>
        <v>Formula</v>
      </c>
      <c r="J28" s="152" t="s">
        <v>218</v>
      </c>
      <c r="K28" s="153" t="str">
        <f>IFERROR(CHOOSE(MATCH(J28,{"Coal","Diesel","Fuel oil","Kerosine","LPG","Natural gas","Wood deforested","Wood reforested","Other"},0),96.3,74.1,77.4,71.5,63.1,56.1,109.6,0,"Add details in comment column"),"Formula")</f>
        <v>Formula</v>
      </c>
      <c r="L28" s="158"/>
      <c r="M28" s="177"/>
      <c r="N28" s="173" t="str">
        <f t="shared" si="11"/>
        <v>Formula</v>
      </c>
      <c r="O28" s="178"/>
      <c r="P28" s="180"/>
      <c r="Q28" s="177"/>
      <c r="R28" s="177"/>
      <c r="S28" s="177"/>
      <c r="T28" s="181"/>
      <c r="U28" s="158"/>
      <c r="V28" s="180"/>
      <c r="W28" s="158"/>
      <c r="X28" s="177"/>
      <c r="Y28" s="182"/>
      <c r="Z28" s="177"/>
      <c r="AA28" s="174" t="str">
        <f t="shared" si="12"/>
        <v>Formula</v>
      </c>
      <c r="AB28" s="149"/>
      <c r="AC28" s="158"/>
      <c r="AD28" s="180"/>
      <c r="AE28" s="180"/>
    </row>
    <row r="29" spans="2:31" s="157" customFormat="1" ht="30" customHeight="1" x14ac:dyDescent="0.3">
      <c r="B29" s="175"/>
      <c r="C29" s="146" t="s">
        <v>219</v>
      </c>
      <c r="D29" s="176"/>
      <c r="E29" s="177"/>
      <c r="F29" s="178"/>
      <c r="G29" s="177"/>
      <c r="H29" s="179"/>
      <c r="I29" s="151" t="str">
        <f t="shared" si="3"/>
        <v>Formula</v>
      </c>
      <c r="J29" s="152" t="s">
        <v>220</v>
      </c>
      <c r="K29" s="153" t="str">
        <f>IFERROR(CHOOSE(MATCH(J29,{"Coal","Diesel","Fuel oil","Kerosine","LPG","Natural gas","Wood deforested","Wood reforested","Other"},0),96.3,74.1,77.4,71.5,63.1,56.1,109.6,0,"Add details in comment column"),"Formula")</f>
        <v>Formula</v>
      </c>
      <c r="L29" s="158"/>
      <c r="M29" s="177"/>
      <c r="N29" s="173" t="str">
        <f t="shared" si="9"/>
        <v>Formula</v>
      </c>
      <c r="O29" s="178"/>
      <c r="P29" s="180"/>
      <c r="Q29" s="177"/>
      <c r="R29" s="177"/>
      <c r="S29" s="177"/>
      <c r="T29" s="181"/>
      <c r="U29" s="158"/>
      <c r="V29" s="180"/>
      <c r="W29" s="158"/>
      <c r="X29" s="177"/>
      <c r="Y29" s="182"/>
      <c r="Z29" s="177"/>
      <c r="AA29" s="174" t="str">
        <f t="shared" si="5"/>
        <v>Formula</v>
      </c>
      <c r="AB29" s="149"/>
      <c r="AC29" s="158"/>
      <c r="AD29" s="180"/>
      <c r="AE29" s="180"/>
    </row>
    <row r="30" spans="2:31" s="157" customFormat="1" ht="30" customHeight="1" x14ac:dyDescent="0.3">
      <c r="B30" s="175"/>
      <c r="C30" s="146" t="s">
        <v>221</v>
      </c>
      <c r="D30" s="176"/>
      <c r="E30" s="177"/>
      <c r="F30" s="178"/>
      <c r="G30" s="177"/>
      <c r="H30" s="179"/>
      <c r="I30" s="151" t="str">
        <f t="shared" si="3"/>
        <v>Formula</v>
      </c>
      <c r="J30" s="152" t="s">
        <v>222</v>
      </c>
      <c r="K30" s="153" t="str">
        <f>IFERROR(CHOOSE(MATCH(J30,{"Coal","Diesel","Fuel oil","Kerosine","LPG","Natural gas","Wood deforested","Wood reforested","Other"},0),96.3,74.1,77.4,71.5,63.1,56.1,109.6,0,"Add details in comment column"),"Formula")</f>
        <v>Formula</v>
      </c>
      <c r="L30" s="158"/>
      <c r="M30" s="177"/>
      <c r="N30" s="173" t="str">
        <f t="shared" si="9"/>
        <v>Formula</v>
      </c>
      <c r="O30" s="178"/>
      <c r="P30" s="180"/>
      <c r="Q30" s="177"/>
      <c r="R30" s="177"/>
      <c r="S30" s="177"/>
      <c r="T30" s="181"/>
      <c r="U30" s="158"/>
      <c r="V30" s="180"/>
      <c r="W30" s="158"/>
      <c r="X30" s="177"/>
      <c r="Y30" s="182"/>
      <c r="Z30" s="177"/>
      <c r="AA30" s="174" t="str">
        <f t="shared" si="5"/>
        <v>Formula</v>
      </c>
      <c r="AB30" s="149"/>
      <c r="AC30" s="158"/>
      <c r="AD30" s="180"/>
      <c r="AE30" s="180"/>
    </row>
    <row r="31" spans="2:31" s="7" customFormat="1" ht="30" customHeight="1" x14ac:dyDescent="0.3">
      <c r="B31" s="145"/>
      <c r="C31" s="146" t="s">
        <v>223</v>
      </c>
      <c r="D31" s="147"/>
      <c r="E31" s="148"/>
      <c r="F31" s="149"/>
      <c r="G31" s="148"/>
      <c r="H31" s="150"/>
      <c r="I31" s="151" t="str">
        <f>IF(F31*$H31=0,"Formula",F31*$H31)</f>
        <v>Formula</v>
      </c>
      <c r="J31" s="152" t="s">
        <v>224</v>
      </c>
      <c r="K31" s="153" t="str">
        <f>IFERROR(CHOOSE(MATCH(J31,{"Coal","Diesel","Fuel oil","Kerosine","LPG","Natural gas","Wood deforested","Wood reforested","Other"},0),96.3,74.1,77.4,71.5,63.1,56.1,109.6,0,"Add details in comment column"),"Formula")</f>
        <v>Formula</v>
      </c>
      <c r="L31" s="154"/>
      <c r="M31" s="148"/>
      <c r="N31" s="173" t="str">
        <f>IFERROR(L31*$K31/1000,"Formula")</f>
        <v>Formula</v>
      </c>
      <c r="O31" s="149"/>
      <c r="P31" s="155"/>
      <c r="Q31" s="148"/>
      <c r="R31" s="148"/>
      <c r="S31" s="148"/>
      <c r="T31" s="156"/>
      <c r="U31" s="154"/>
      <c r="V31" s="155"/>
      <c r="W31" s="154"/>
      <c r="X31" s="148"/>
      <c r="Y31" s="161"/>
      <c r="Z31" s="148"/>
      <c r="AA31" s="174" t="str">
        <f>IFERROR(W31/Y31,"Formula")</f>
        <v>Formula</v>
      </c>
      <c r="AB31" s="149"/>
      <c r="AC31" s="154"/>
      <c r="AD31" s="155"/>
      <c r="AE31" s="155"/>
    </row>
    <row r="32" spans="2:31" s="7" customFormat="1" ht="30" customHeight="1" x14ac:dyDescent="0.3">
      <c r="B32" s="145"/>
      <c r="C32" s="146" t="s">
        <v>225</v>
      </c>
      <c r="D32" s="147"/>
      <c r="E32" s="148"/>
      <c r="F32" s="149"/>
      <c r="G32" s="148"/>
      <c r="H32" s="150"/>
      <c r="I32" s="151" t="str">
        <f t="shared" ref="I32:I46" si="13">IF(F32*$H32=0,"Formula",F32*$H32)</f>
        <v>Formula</v>
      </c>
      <c r="J32" s="152" t="s">
        <v>226</v>
      </c>
      <c r="K32" s="153" t="str">
        <f>IFERROR(CHOOSE(MATCH(J32,{"Coal","Diesel","Fuel oil","Kerosine","LPG","Natural gas","Wood deforested","Wood reforested","Other"},0),96.3,74.1,77.4,71.5,63.1,56.1,109.6,0,"Add details in comment column"),"Formula")</f>
        <v>Formula</v>
      </c>
      <c r="L32" s="154"/>
      <c r="M32" s="148"/>
      <c r="N32" s="173" t="str">
        <f t="shared" ref="N32:N46" si="14">IFERROR(L32*$K32/1000,"Formula")</f>
        <v>Formula</v>
      </c>
      <c r="O32" s="149"/>
      <c r="P32" s="155"/>
      <c r="Q32" s="148"/>
      <c r="R32" s="148"/>
      <c r="S32" s="148"/>
      <c r="T32" s="156"/>
      <c r="U32" s="154"/>
      <c r="V32" s="155"/>
      <c r="W32" s="154"/>
      <c r="X32" s="148"/>
      <c r="Y32" s="161"/>
      <c r="Z32" s="148"/>
      <c r="AA32" s="174" t="str">
        <f>IFERROR(W32/Y32,"Formula")</f>
        <v>Formula</v>
      </c>
      <c r="AB32" s="149"/>
      <c r="AC32" s="154"/>
      <c r="AD32" s="155"/>
      <c r="AE32" s="155"/>
    </row>
    <row r="33" spans="1:31" s="7" customFormat="1" ht="30" customHeight="1" x14ac:dyDescent="0.3">
      <c r="A33" s="170"/>
      <c r="B33" s="145"/>
      <c r="C33" s="146" t="s">
        <v>227</v>
      </c>
      <c r="D33" s="147"/>
      <c r="E33" s="148"/>
      <c r="F33" s="149"/>
      <c r="G33" s="148"/>
      <c r="H33" s="150"/>
      <c r="I33" s="151" t="str">
        <f t="shared" si="13"/>
        <v>Formula</v>
      </c>
      <c r="J33" s="152" t="s">
        <v>228</v>
      </c>
      <c r="K33" s="153" t="str">
        <f>IFERROR(CHOOSE(MATCH(J33,{"Coal","Diesel","Fuel oil","Kerosine","LPG","Natural gas","Wood deforested","Wood reforested","Other"},0),96.3,74.1,77.4,71.5,63.1,56.1,109.6,0,"Add details in comment column"),"Formula")</f>
        <v>Formula</v>
      </c>
      <c r="L33" s="154"/>
      <c r="M33" s="148"/>
      <c r="N33" s="173" t="str">
        <f t="shared" si="14"/>
        <v>Formula</v>
      </c>
      <c r="O33" s="149"/>
      <c r="P33" s="155"/>
      <c r="Q33" s="148"/>
      <c r="R33" s="148"/>
      <c r="S33" s="148"/>
      <c r="T33" s="156"/>
      <c r="U33" s="154"/>
      <c r="V33" s="155"/>
      <c r="W33" s="154"/>
      <c r="X33" s="148"/>
      <c r="Y33" s="161"/>
      <c r="Z33" s="148"/>
      <c r="AA33" s="174" t="str">
        <f t="shared" ref="AA33:AA46" si="15">IFERROR(W33/Y33,"Formula")</f>
        <v>Formula</v>
      </c>
      <c r="AB33" s="149"/>
      <c r="AC33" s="154"/>
      <c r="AD33" s="155"/>
      <c r="AE33" s="155"/>
    </row>
    <row r="34" spans="1:31" s="7" customFormat="1" ht="30" customHeight="1" x14ac:dyDescent="0.3">
      <c r="A34" s="170"/>
      <c r="B34" s="145"/>
      <c r="C34" s="146" t="s">
        <v>229</v>
      </c>
      <c r="D34" s="147"/>
      <c r="E34" s="148"/>
      <c r="F34" s="149"/>
      <c r="G34" s="148"/>
      <c r="H34" s="150"/>
      <c r="I34" s="151" t="str">
        <f t="shared" si="13"/>
        <v>Formula</v>
      </c>
      <c r="J34" s="152" t="s">
        <v>230</v>
      </c>
      <c r="K34" s="153" t="str">
        <f>IFERROR(CHOOSE(MATCH(J34,{"Coal","Diesel","Fuel oil","Kerosine","LPG","Natural gas","Wood deforested","Wood reforested","Other"},0),96.3,74.1,77.4,71.5,63.1,56.1,109.6,0,"Add details in comment column"),"Formula")</f>
        <v>Formula</v>
      </c>
      <c r="L34" s="154"/>
      <c r="M34" s="148"/>
      <c r="N34" s="173" t="str">
        <f t="shared" si="14"/>
        <v>Formula</v>
      </c>
      <c r="O34" s="149"/>
      <c r="P34" s="155"/>
      <c r="Q34" s="148"/>
      <c r="R34" s="148"/>
      <c r="S34" s="148"/>
      <c r="T34" s="156"/>
      <c r="U34" s="154"/>
      <c r="V34" s="155"/>
      <c r="W34" s="154"/>
      <c r="X34" s="148"/>
      <c r="Y34" s="161"/>
      <c r="Z34" s="148"/>
      <c r="AA34" s="174" t="str">
        <f t="shared" si="15"/>
        <v>Formula</v>
      </c>
      <c r="AB34" s="149"/>
      <c r="AC34" s="154"/>
      <c r="AD34" s="155"/>
      <c r="AE34" s="155"/>
    </row>
    <row r="35" spans="1:31" s="7" customFormat="1" ht="30" customHeight="1" x14ac:dyDescent="0.3">
      <c r="A35" s="170"/>
      <c r="B35" s="145"/>
      <c r="C35" s="146" t="s">
        <v>231</v>
      </c>
      <c r="D35" s="147"/>
      <c r="E35" s="148"/>
      <c r="F35" s="149"/>
      <c r="G35" s="148"/>
      <c r="H35" s="150"/>
      <c r="I35" s="151" t="str">
        <f t="shared" si="13"/>
        <v>Formula</v>
      </c>
      <c r="J35" s="152" t="s">
        <v>232</v>
      </c>
      <c r="K35" s="153" t="str">
        <f>IFERROR(CHOOSE(MATCH(J35,{"Coal","Diesel","Fuel oil","Kerosine","LPG","Natural gas","Wood deforested","Wood reforested","Other"},0),96.3,74.1,77.4,71.5,63.1,56.1,109.6,0,"Add details in comment column"),"Formula")</f>
        <v>Formula</v>
      </c>
      <c r="L35" s="154"/>
      <c r="M35" s="148"/>
      <c r="N35" s="173" t="str">
        <f t="shared" si="14"/>
        <v>Formula</v>
      </c>
      <c r="O35" s="149"/>
      <c r="P35" s="155"/>
      <c r="Q35" s="148"/>
      <c r="R35" s="148"/>
      <c r="S35" s="148"/>
      <c r="T35" s="156"/>
      <c r="U35" s="154"/>
      <c r="V35" s="155"/>
      <c r="W35" s="154"/>
      <c r="X35" s="148"/>
      <c r="Y35" s="161"/>
      <c r="Z35" s="148"/>
      <c r="AA35" s="174" t="str">
        <f t="shared" si="15"/>
        <v>Formula</v>
      </c>
      <c r="AB35" s="149"/>
      <c r="AC35" s="154"/>
      <c r="AD35" s="155"/>
      <c r="AE35" s="155"/>
    </row>
    <row r="36" spans="1:31" s="7" customFormat="1" ht="30" customHeight="1" x14ac:dyDescent="0.3">
      <c r="A36" s="170"/>
      <c r="B36" s="145"/>
      <c r="C36" s="146" t="s">
        <v>233</v>
      </c>
      <c r="D36" s="147"/>
      <c r="E36" s="148"/>
      <c r="F36" s="149"/>
      <c r="G36" s="148"/>
      <c r="H36" s="150"/>
      <c r="I36" s="151" t="str">
        <f t="shared" si="13"/>
        <v>Formula</v>
      </c>
      <c r="J36" s="152" t="s">
        <v>234</v>
      </c>
      <c r="K36" s="153" t="str">
        <f>IFERROR(CHOOSE(MATCH(J36,{"Coal","Diesel","Fuel oil","Kerosine","LPG","Natural gas","Wood deforested","Wood reforested","Other"},0),96.3,74.1,77.4,71.5,63.1,56.1,109.6,0,"Add details in comment column"),"Formula")</f>
        <v>Formula</v>
      </c>
      <c r="L36" s="154"/>
      <c r="M36" s="148"/>
      <c r="N36" s="173" t="str">
        <f t="shared" si="14"/>
        <v>Formula</v>
      </c>
      <c r="O36" s="149"/>
      <c r="P36" s="155"/>
      <c r="Q36" s="148"/>
      <c r="R36" s="148"/>
      <c r="S36" s="148"/>
      <c r="T36" s="156"/>
      <c r="U36" s="154"/>
      <c r="V36" s="155"/>
      <c r="W36" s="154"/>
      <c r="X36" s="148"/>
      <c r="Y36" s="161"/>
      <c r="Z36" s="148"/>
      <c r="AA36" s="174" t="str">
        <f t="shared" si="15"/>
        <v>Formula</v>
      </c>
      <c r="AB36" s="149"/>
      <c r="AC36" s="154"/>
      <c r="AD36" s="155"/>
      <c r="AE36" s="155"/>
    </row>
    <row r="37" spans="1:31" s="7" customFormat="1" ht="30" customHeight="1" x14ac:dyDescent="0.3">
      <c r="A37" s="170"/>
      <c r="B37" s="145"/>
      <c r="C37" s="146" t="s">
        <v>235</v>
      </c>
      <c r="D37" s="147"/>
      <c r="E37" s="148"/>
      <c r="F37" s="149"/>
      <c r="G37" s="148"/>
      <c r="H37" s="150"/>
      <c r="I37" s="151" t="str">
        <f t="shared" si="13"/>
        <v>Formula</v>
      </c>
      <c r="J37" s="152" t="s">
        <v>236</v>
      </c>
      <c r="K37" s="153" t="str">
        <f>IFERROR(CHOOSE(MATCH(J37,{"Coal","Diesel","Fuel oil","Kerosine","LPG","Natural gas","Wood deforested","Wood reforested","Other"},0),96.3,74.1,77.4,71.5,63.1,56.1,109.6,0,"Add details in comment column"),"Formula")</f>
        <v>Formula</v>
      </c>
      <c r="L37" s="154"/>
      <c r="M37" s="148"/>
      <c r="N37" s="173" t="str">
        <f t="shared" si="14"/>
        <v>Formula</v>
      </c>
      <c r="O37" s="149"/>
      <c r="P37" s="155"/>
      <c r="Q37" s="148"/>
      <c r="R37" s="148"/>
      <c r="S37" s="148"/>
      <c r="T37" s="156"/>
      <c r="U37" s="154"/>
      <c r="V37" s="155"/>
      <c r="W37" s="154"/>
      <c r="X37" s="148"/>
      <c r="Y37" s="161"/>
      <c r="Z37" s="148"/>
      <c r="AA37" s="174" t="str">
        <f t="shared" si="15"/>
        <v>Formula</v>
      </c>
      <c r="AB37" s="149"/>
      <c r="AC37" s="154"/>
      <c r="AD37" s="155"/>
      <c r="AE37" s="155"/>
    </row>
    <row r="38" spans="1:31" s="7" customFormat="1" ht="30" customHeight="1" x14ac:dyDescent="0.3">
      <c r="A38" s="170"/>
      <c r="B38" s="145"/>
      <c r="C38" s="146" t="s">
        <v>237</v>
      </c>
      <c r="D38" s="147"/>
      <c r="E38" s="148"/>
      <c r="F38" s="149"/>
      <c r="G38" s="148"/>
      <c r="H38" s="150"/>
      <c r="I38" s="151" t="str">
        <f t="shared" si="13"/>
        <v>Formula</v>
      </c>
      <c r="J38" s="152" t="s">
        <v>238</v>
      </c>
      <c r="K38" s="153" t="str">
        <f>IFERROR(CHOOSE(MATCH(J38,{"Coal","Diesel","Fuel oil","Kerosine","LPG","Natural gas","Wood deforested","Wood reforested","Other"},0),96.3,74.1,77.4,71.5,63.1,56.1,109.6,0,"Add details in comment column"),"Formula")</f>
        <v>Formula</v>
      </c>
      <c r="L38" s="154"/>
      <c r="M38" s="148"/>
      <c r="N38" s="173" t="str">
        <f t="shared" si="14"/>
        <v>Formula</v>
      </c>
      <c r="O38" s="149"/>
      <c r="P38" s="155"/>
      <c r="Q38" s="148"/>
      <c r="R38" s="148"/>
      <c r="S38" s="148"/>
      <c r="T38" s="156"/>
      <c r="U38" s="154"/>
      <c r="V38" s="155"/>
      <c r="W38" s="154"/>
      <c r="X38" s="148"/>
      <c r="Y38" s="161"/>
      <c r="Z38" s="148"/>
      <c r="AA38" s="174" t="str">
        <f t="shared" si="15"/>
        <v>Formula</v>
      </c>
      <c r="AB38" s="149"/>
      <c r="AC38" s="154"/>
      <c r="AD38" s="155"/>
      <c r="AE38" s="155"/>
    </row>
    <row r="39" spans="1:31" s="157" customFormat="1" ht="30" customHeight="1" x14ac:dyDescent="0.3">
      <c r="A39" s="170"/>
      <c r="B39" s="175"/>
      <c r="C39" s="146" t="s">
        <v>239</v>
      </c>
      <c r="D39" s="176"/>
      <c r="E39" s="177"/>
      <c r="F39" s="178"/>
      <c r="G39" s="177"/>
      <c r="H39" s="179"/>
      <c r="I39" s="151" t="str">
        <f t="shared" si="13"/>
        <v>Formula</v>
      </c>
      <c r="J39" s="152" t="s">
        <v>240</v>
      </c>
      <c r="K39" s="153" t="str">
        <f>IFERROR(CHOOSE(MATCH(J39,{"Coal","Diesel","Fuel oil","Kerosine","LPG","Natural gas","Wood deforested","Wood reforested","Other"},0),96.3,74.1,77.4,71.5,63.1,56.1,109.6,0,"Add details in comment column"),"Formula")</f>
        <v>Formula</v>
      </c>
      <c r="L39" s="158"/>
      <c r="M39" s="177"/>
      <c r="N39" s="173" t="str">
        <f t="shared" si="14"/>
        <v>Formula</v>
      </c>
      <c r="O39" s="178"/>
      <c r="P39" s="180"/>
      <c r="Q39" s="177"/>
      <c r="R39" s="177"/>
      <c r="S39" s="177"/>
      <c r="T39" s="181"/>
      <c r="U39" s="158"/>
      <c r="V39" s="180"/>
      <c r="W39" s="158"/>
      <c r="X39" s="177"/>
      <c r="Y39" s="182"/>
      <c r="Z39" s="177"/>
      <c r="AA39" s="174" t="str">
        <f t="shared" si="15"/>
        <v>Formula</v>
      </c>
      <c r="AB39" s="149"/>
      <c r="AC39" s="158"/>
      <c r="AD39" s="180"/>
      <c r="AE39" s="180"/>
    </row>
    <row r="40" spans="1:31" s="157" customFormat="1" ht="30" customHeight="1" x14ac:dyDescent="0.3">
      <c r="A40" s="170"/>
      <c r="B40" s="175"/>
      <c r="C40" s="146" t="s">
        <v>241</v>
      </c>
      <c r="D40" s="176"/>
      <c r="E40" s="177"/>
      <c r="F40" s="178"/>
      <c r="G40" s="177"/>
      <c r="H40" s="179"/>
      <c r="I40" s="151" t="str">
        <f t="shared" si="13"/>
        <v>Formula</v>
      </c>
      <c r="J40" s="152" t="s">
        <v>242</v>
      </c>
      <c r="K40" s="153" t="str">
        <f>IFERROR(CHOOSE(MATCH(J40,{"Coal","Diesel","Fuel oil","Kerosine","LPG","Natural gas","Wood deforested","Wood reforested","Other"},0),96.3,74.1,77.4,71.5,63.1,56.1,109.6,0,"Add details in comment column"),"Formula")</f>
        <v>Formula</v>
      </c>
      <c r="L40" s="158"/>
      <c r="M40" s="177"/>
      <c r="N40" s="173" t="str">
        <f t="shared" si="14"/>
        <v>Formula</v>
      </c>
      <c r="O40" s="178"/>
      <c r="P40" s="180"/>
      <c r="Q40" s="177"/>
      <c r="R40" s="177"/>
      <c r="S40" s="177"/>
      <c r="T40" s="181"/>
      <c r="U40" s="158"/>
      <c r="V40" s="180"/>
      <c r="W40" s="158"/>
      <c r="X40" s="177"/>
      <c r="Y40" s="182"/>
      <c r="Z40" s="177"/>
      <c r="AA40" s="174" t="str">
        <f t="shared" si="15"/>
        <v>Formula</v>
      </c>
      <c r="AB40" s="149"/>
      <c r="AC40" s="158"/>
      <c r="AD40" s="180"/>
      <c r="AE40" s="180"/>
    </row>
    <row r="41" spans="1:31" s="157" customFormat="1" ht="30" customHeight="1" x14ac:dyDescent="0.3">
      <c r="A41" s="170"/>
      <c r="B41" s="175"/>
      <c r="C41" s="146" t="s">
        <v>243</v>
      </c>
      <c r="D41" s="176"/>
      <c r="E41" s="177"/>
      <c r="F41" s="178"/>
      <c r="G41" s="177"/>
      <c r="H41" s="179"/>
      <c r="I41" s="151" t="str">
        <f t="shared" si="13"/>
        <v>Formula</v>
      </c>
      <c r="J41" s="152" t="s">
        <v>244</v>
      </c>
      <c r="K41" s="153" t="str">
        <f>IFERROR(CHOOSE(MATCH(J41,{"Coal","Diesel","Fuel oil","Kerosine","LPG","Natural gas","Wood deforested","Wood reforested","Other"},0),96.3,74.1,77.4,71.5,63.1,56.1,109.6,0,"Add details in comment column"),"Formula")</f>
        <v>Formula</v>
      </c>
      <c r="L41" s="158"/>
      <c r="M41" s="177"/>
      <c r="N41" s="173" t="str">
        <f t="shared" si="14"/>
        <v>Formula</v>
      </c>
      <c r="O41" s="178"/>
      <c r="P41" s="180"/>
      <c r="Q41" s="177"/>
      <c r="R41" s="177"/>
      <c r="S41" s="177"/>
      <c r="T41" s="181"/>
      <c r="U41" s="158"/>
      <c r="V41" s="180"/>
      <c r="W41" s="158"/>
      <c r="X41" s="177"/>
      <c r="Y41" s="182"/>
      <c r="Z41" s="177"/>
      <c r="AA41" s="174" t="str">
        <f t="shared" si="15"/>
        <v>Formula</v>
      </c>
      <c r="AB41" s="149"/>
      <c r="AC41" s="158"/>
      <c r="AD41" s="180"/>
      <c r="AE41" s="180"/>
    </row>
    <row r="42" spans="1:31" s="157" customFormat="1" ht="30" customHeight="1" x14ac:dyDescent="0.3">
      <c r="A42" s="170"/>
      <c r="B42" s="175"/>
      <c r="C42" s="146" t="s">
        <v>245</v>
      </c>
      <c r="D42" s="176"/>
      <c r="E42" s="177"/>
      <c r="F42" s="178"/>
      <c r="G42" s="177"/>
      <c r="H42" s="179"/>
      <c r="I42" s="151" t="str">
        <f t="shared" si="13"/>
        <v>Formula</v>
      </c>
      <c r="J42" s="152" t="s">
        <v>246</v>
      </c>
      <c r="K42" s="153" t="str">
        <f>IFERROR(CHOOSE(MATCH(J42,{"Coal","Diesel","Fuel oil","Kerosine","LPG","Natural gas","Wood deforested","Wood reforested","Other"},0),96.3,74.1,77.4,71.5,63.1,56.1,109.6,0,"Add details in comment column"),"Formula")</f>
        <v>Formula</v>
      </c>
      <c r="L42" s="158"/>
      <c r="M42" s="177"/>
      <c r="N42" s="173" t="str">
        <f t="shared" si="14"/>
        <v>Formula</v>
      </c>
      <c r="O42" s="178"/>
      <c r="P42" s="180"/>
      <c r="Q42" s="177"/>
      <c r="R42" s="177"/>
      <c r="S42" s="177"/>
      <c r="T42" s="181"/>
      <c r="U42" s="158"/>
      <c r="V42" s="180"/>
      <c r="W42" s="158"/>
      <c r="X42" s="177"/>
      <c r="Y42" s="182"/>
      <c r="Z42" s="177"/>
      <c r="AA42" s="174" t="str">
        <f t="shared" si="15"/>
        <v>Formula</v>
      </c>
      <c r="AB42" s="149"/>
      <c r="AC42" s="158"/>
      <c r="AD42" s="180"/>
      <c r="AE42" s="180"/>
    </row>
    <row r="43" spans="1:31" s="157" customFormat="1" ht="30" customHeight="1" x14ac:dyDescent="0.3">
      <c r="A43" s="170"/>
      <c r="B43" s="175"/>
      <c r="C43" s="146" t="s">
        <v>247</v>
      </c>
      <c r="D43" s="176"/>
      <c r="E43" s="177"/>
      <c r="F43" s="178"/>
      <c r="G43" s="177"/>
      <c r="H43" s="179"/>
      <c r="I43" s="151" t="str">
        <f t="shared" si="13"/>
        <v>Formula</v>
      </c>
      <c r="J43" s="152" t="s">
        <v>248</v>
      </c>
      <c r="K43" s="153" t="str">
        <f>IFERROR(CHOOSE(MATCH(J43,{"Coal","Diesel","Fuel oil","Kerosine","LPG","Natural gas","Wood deforested","Wood reforested","Other"},0),96.3,74.1,77.4,71.5,63.1,56.1,109.6,0,"Add details in comment column"),"Formula")</f>
        <v>Formula</v>
      </c>
      <c r="L43" s="158"/>
      <c r="M43" s="177"/>
      <c r="N43" s="173" t="str">
        <f t="shared" si="14"/>
        <v>Formula</v>
      </c>
      <c r="O43" s="178"/>
      <c r="P43" s="180"/>
      <c r="Q43" s="177"/>
      <c r="R43" s="177"/>
      <c r="S43" s="177"/>
      <c r="T43" s="181"/>
      <c r="U43" s="158"/>
      <c r="V43" s="180"/>
      <c r="W43" s="158"/>
      <c r="X43" s="177"/>
      <c r="Y43" s="182"/>
      <c r="Z43" s="177"/>
      <c r="AA43" s="174" t="str">
        <f t="shared" si="15"/>
        <v>Formula</v>
      </c>
      <c r="AB43" s="149"/>
      <c r="AC43" s="158"/>
      <c r="AD43" s="180"/>
      <c r="AE43" s="180"/>
    </row>
    <row r="44" spans="1:31" s="157" customFormat="1" ht="30" customHeight="1" x14ac:dyDescent="0.3">
      <c r="A44" s="170"/>
      <c r="B44" s="175"/>
      <c r="C44" s="146" t="s">
        <v>249</v>
      </c>
      <c r="D44" s="176"/>
      <c r="E44" s="177"/>
      <c r="F44" s="178"/>
      <c r="G44" s="177"/>
      <c r="H44" s="179"/>
      <c r="I44" s="151" t="str">
        <f t="shared" si="13"/>
        <v>Formula</v>
      </c>
      <c r="J44" s="152" t="s">
        <v>250</v>
      </c>
      <c r="K44" s="153" t="str">
        <f>IFERROR(CHOOSE(MATCH(J44,{"Coal","Diesel","Fuel oil","Kerosine","LPG","Natural gas","Wood deforested","Wood reforested","Other"},0),96.3,74.1,77.4,71.5,63.1,56.1,109.6,0,"Add details in comment column"),"Formula")</f>
        <v>Formula</v>
      </c>
      <c r="L44" s="158"/>
      <c r="M44" s="177"/>
      <c r="N44" s="173" t="str">
        <f t="shared" si="14"/>
        <v>Formula</v>
      </c>
      <c r="O44" s="178"/>
      <c r="P44" s="180"/>
      <c r="Q44" s="177"/>
      <c r="R44" s="177"/>
      <c r="S44" s="177"/>
      <c r="T44" s="181"/>
      <c r="U44" s="158"/>
      <c r="V44" s="180"/>
      <c r="W44" s="158"/>
      <c r="X44" s="177"/>
      <c r="Y44" s="182"/>
      <c r="Z44" s="177"/>
      <c r="AA44" s="174" t="str">
        <f t="shared" si="15"/>
        <v>Formula</v>
      </c>
      <c r="AB44" s="149"/>
      <c r="AC44" s="158"/>
      <c r="AD44" s="180"/>
      <c r="AE44" s="180"/>
    </row>
    <row r="45" spans="1:31" s="157" customFormat="1" ht="30" customHeight="1" x14ac:dyDescent="0.3">
      <c r="A45" s="170"/>
      <c r="B45" s="175"/>
      <c r="C45" s="146" t="s">
        <v>251</v>
      </c>
      <c r="D45" s="176"/>
      <c r="E45" s="177"/>
      <c r="F45" s="178"/>
      <c r="G45" s="177"/>
      <c r="H45" s="179"/>
      <c r="I45" s="151" t="str">
        <f t="shared" si="13"/>
        <v>Formula</v>
      </c>
      <c r="J45" s="152" t="s">
        <v>252</v>
      </c>
      <c r="K45" s="153" t="str">
        <f>IFERROR(CHOOSE(MATCH(J45,{"Coal","Diesel","Fuel oil","Kerosine","LPG","Natural gas","Wood deforested","Wood reforested","Other"},0),96.3,74.1,77.4,71.5,63.1,56.1,109.6,0,"Add details in comment column"),"Formula")</f>
        <v>Formula</v>
      </c>
      <c r="L45" s="158"/>
      <c r="M45" s="177"/>
      <c r="N45" s="173" t="str">
        <f t="shared" si="14"/>
        <v>Formula</v>
      </c>
      <c r="O45" s="178"/>
      <c r="P45" s="180"/>
      <c r="Q45" s="177"/>
      <c r="R45" s="177"/>
      <c r="S45" s="177"/>
      <c r="T45" s="181"/>
      <c r="U45" s="158"/>
      <c r="V45" s="180"/>
      <c r="W45" s="158"/>
      <c r="X45" s="177"/>
      <c r="Y45" s="182"/>
      <c r="Z45" s="177"/>
      <c r="AA45" s="174" t="str">
        <f t="shared" si="15"/>
        <v>Formula</v>
      </c>
      <c r="AB45" s="149"/>
      <c r="AC45" s="158"/>
      <c r="AD45" s="180"/>
      <c r="AE45" s="180"/>
    </row>
    <row r="46" spans="1:31" s="157" customFormat="1" ht="30" customHeight="1" x14ac:dyDescent="0.3">
      <c r="A46" s="170"/>
      <c r="B46" s="175"/>
      <c r="C46" s="146" t="s">
        <v>253</v>
      </c>
      <c r="D46" s="176"/>
      <c r="E46" s="177"/>
      <c r="F46" s="178"/>
      <c r="G46" s="177"/>
      <c r="H46" s="179"/>
      <c r="I46" s="151" t="str">
        <f t="shared" si="13"/>
        <v>Formula</v>
      </c>
      <c r="J46" s="152" t="s">
        <v>254</v>
      </c>
      <c r="K46" s="153" t="str">
        <f>IFERROR(CHOOSE(MATCH(J46,{"Coal","Diesel","Fuel oil","Kerosine","LPG","Natural gas","Wood deforested","Wood reforested","Other"},0),96.3,74.1,77.4,71.5,63.1,56.1,109.6,0,"Add details in comment column"),"Formula")</f>
        <v>Formula</v>
      </c>
      <c r="L46" s="158"/>
      <c r="M46" s="177"/>
      <c r="N46" s="173" t="str">
        <f t="shared" si="14"/>
        <v>Formula</v>
      </c>
      <c r="O46" s="178"/>
      <c r="P46" s="180"/>
      <c r="Q46" s="177"/>
      <c r="R46" s="177"/>
      <c r="S46" s="177"/>
      <c r="T46" s="181"/>
      <c r="U46" s="158"/>
      <c r="V46" s="180"/>
      <c r="W46" s="158"/>
      <c r="X46" s="177"/>
      <c r="Y46" s="182"/>
      <c r="Z46" s="177"/>
      <c r="AA46" s="174" t="str">
        <f t="shared" si="15"/>
        <v>Formula</v>
      </c>
      <c r="AB46" s="149"/>
      <c r="AC46" s="158"/>
      <c r="AD46" s="180"/>
      <c r="AE46" s="180"/>
    </row>
    <row r="47" spans="1:31" s="7" customFormat="1" ht="30" customHeight="1" x14ac:dyDescent="0.3">
      <c r="A47" s="170"/>
      <c r="B47" s="145"/>
      <c r="C47" s="146" t="s">
        <v>255</v>
      </c>
      <c r="D47" s="147"/>
      <c r="E47" s="148"/>
      <c r="F47" s="149"/>
      <c r="G47" s="148"/>
      <c r="H47" s="150"/>
      <c r="I47" s="151" t="str">
        <f>IF(F47*$H47=0,"Formula",F47*$H47)</f>
        <v>Formula</v>
      </c>
      <c r="J47" s="152" t="s">
        <v>256</v>
      </c>
      <c r="K47" s="153" t="str">
        <f>IFERROR(CHOOSE(MATCH(J47,{"Coal","Diesel","Fuel oil","Kerosine","LPG","Natural gas","Wood deforested","Wood reforested","Other"},0),96.3,74.1,77.4,71.5,63.1,56.1,109.6,0,"Add details in comment column"),"Formula")</f>
        <v>Formula</v>
      </c>
      <c r="L47" s="154"/>
      <c r="M47" s="148"/>
      <c r="N47" s="173" t="str">
        <f>IFERROR(L47*$K47/1000,"Formula")</f>
        <v>Formula</v>
      </c>
      <c r="O47" s="149"/>
      <c r="P47" s="155"/>
      <c r="Q47" s="148"/>
      <c r="R47" s="148"/>
      <c r="S47" s="148"/>
      <c r="T47" s="156"/>
      <c r="U47" s="154"/>
      <c r="V47" s="155"/>
      <c r="W47" s="154"/>
      <c r="X47" s="148"/>
      <c r="Y47" s="161"/>
      <c r="Z47" s="148"/>
      <c r="AA47" s="174" t="str">
        <f>IFERROR(W47/Y47,"Formula")</f>
        <v>Formula</v>
      </c>
      <c r="AB47" s="149"/>
      <c r="AC47" s="154"/>
      <c r="AD47" s="155"/>
      <c r="AE47" s="155"/>
    </row>
    <row r="48" spans="1:31" s="7" customFormat="1" ht="30" customHeight="1" x14ac:dyDescent="0.3">
      <c r="A48" s="170"/>
      <c r="B48" s="145"/>
      <c r="C48" s="146" t="s">
        <v>257</v>
      </c>
      <c r="D48" s="147"/>
      <c r="E48" s="148"/>
      <c r="F48" s="149"/>
      <c r="G48" s="148"/>
      <c r="H48" s="150"/>
      <c r="I48" s="151" t="str">
        <f t="shared" ref="I48:I62" si="16">IF(F48*$H48=0,"Formula",F48*$H48)</f>
        <v>Formula</v>
      </c>
      <c r="J48" s="152" t="s">
        <v>258</v>
      </c>
      <c r="K48" s="153" t="str">
        <f>IFERROR(CHOOSE(MATCH(J48,{"Coal","Diesel","Fuel oil","Kerosine","LPG","Natural gas","Wood deforested","Wood reforested","Other"},0),96.3,74.1,77.4,71.5,63.1,56.1,109.6,0,"Add details in comment column"),"Formula")</f>
        <v>Formula</v>
      </c>
      <c r="L48" s="154"/>
      <c r="M48" s="148"/>
      <c r="N48" s="173" t="str">
        <f t="shared" ref="N48:N62" si="17">IFERROR(L48*$K48/1000,"Formula")</f>
        <v>Formula</v>
      </c>
      <c r="O48" s="149"/>
      <c r="P48" s="155"/>
      <c r="Q48" s="148"/>
      <c r="R48" s="148"/>
      <c r="S48" s="148"/>
      <c r="T48" s="156"/>
      <c r="U48" s="154"/>
      <c r="V48" s="155"/>
      <c r="W48" s="154"/>
      <c r="X48" s="148"/>
      <c r="Y48" s="161"/>
      <c r="Z48" s="148"/>
      <c r="AA48" s="174" t="str">
        <f>IFERROR(W48/Y48,"Formula")</f>
        <v>Formula</v>
      </c>
      <c r="AB48" s="149"/>
      <c r="AC48" s="154"/>
      <c r="AD48" s="155"/>
      <c r="AE48" s="155"/>
    </row>
    <row r="49" spans="2:31" s="7" customFormat="1" ht="30" customHeight="1" x14ac:dyDescent="0.3">
      <c r="B49" s="145"/>
      <c r="C49" s="146" t="s">
        <v>259</v>
      </c>
      <c r="D49" s="147"/>
      <c r="E49" s="148"/>
      <c r="F49" s="149"/>
      <c r="G49" s="148"/>
      <c r="H49" s="150"/>
      <c r="I49" s="151" t="str">
        <f t="shared" si="16"/>
        <v>Formula</v>
      </c>
      <c r="J49" s="152" t="s">
        <v>260</v>
      </c>
      <c r="K49" s="153" t="str">
        <f>IFERROR(CHOOSE(MATCH(J49,{"Coal","Diesel","Fuel oil","Kerosine","LPG","Natural gas","Wood deforested","Wood reforested","Other"},0),96.3,74.1,77.4,71.5,63.1,56.1,109.6,0,"Add details in comment column"),"Formula")</f>
        <v>Formula</v>
      </c>
      <c r="L49" s="154"/>
      <c r="M49" s="148"/>
      <c r="N49" s="173" t="str">
        <f t="shared" si="17"/>
        <v>Formula</v>
      </c>
      <c r="O49" s="149"/>
      <c r="P49" s="155"/>
      <c r="Q49" s="148"/>
      <c r="R49" s="148"/>
      <c r="S49" s="148"/>
      <c r="T49" s="156"/>
      <c r="U49" s="154"/>
      <c r="V49" s="155"/>
      <c r="W49" s="154"/>
      <c r="X49" s="148"/>
      <c r="Y49" s="161"/>
      <c r="Z49" s="148"/>
      <c r="AA49" s="174" t="str">
        <f t="shared" ref="AA49:AA62" si="18">IFERROR(W49/Y49,"Formula")</f>
        <v>Formula</v>
      </c>
      <c r="AB49" s="149"/>
      <c r="AC49" s="154"/>
      <c r="AD49" s="155"/>
      <c r="AE49" s="155"/>
    </row>
    <row r="50" spans="2:31" s="7" customFormat="1" ht="30" customHeight="1" x14ac:dyDescent="0.3">
      <c r="B50" s="145"/>
      <c r="C50" s="146" t="s">
        <v>261</v>
      </c>
      <c r="D50" s="147"/>
      <c r="E50" s="148"/>
      <c r="F50" s="149"/>
      <c r="G50" s="148"/>
      <c r="H50" s="150"/>
      <c r="I50" s="151" t="str">
        <f t="shared" si="16"/>
        <v>Formula</v>
      </c>
      <c r="J50" s="152" t="s">
        <v>262</v>
      </c>
      <c r="K50" s="153" t="str">
        <f>IFERROR(CHOOSE(MATCH(J50,{"Coal","Diesel","Fuel oil","Kerosine","LPG","Natural gas","Wood deforested","Wood reforested","Other"},0),96.3,74.1,77.4,71.5,63.1,56.1,109.6,0,"Add details in comment column"),"Formula")</f>
        <v>Formula</v>
      </c>
      <c r="L50" s="154"/>
      <c r="M50" s="148"/>
      <c r="N50" s="173" t="str">
        <f t="shared" si="17"/>
        <v>Formula</v>
      </c>
      <c r="O50" s="149"/>
      <c r="P50" s="155"/>
      <c r="Q50" s="148"/>
      <c r="R50" s="148"/>
      <c r="S50" s="148"/>
      <c r="T50" s="156"/>
      <c r="U50" s="154"/>
      <c r="V50" s="155"/>
      <c r="W50" s="154"/>
      <c r="X50" s="148"/>
      <c r="Y50" s="161"/>
      <c r="Z50" s="148"/>
      <c r="AA50" s="174" t="str">
        <f t="shared" si="18"/>
        <v>Formula</v>
      </c>
      <c r="AB50" s="149"/>
      <c r="AC50" s="154"/>
      <c r="AD50" s="155"/>
      <c r="AE50" s="155"/>
    </row>
    <row r="51" spans="2:31" s="7" customFormat="1" ht="30" customHeight="1" x14ac:dyDescent="0.3">
      <c r="B51" s="145"/>
      <c r="C51" s="146" t="s">
        <v>263</v>
      </c>
      <c r="D51" s="147"/>
      <c r="E51" s="148"/>
      <c r="F51" s="149"/>
      <c r="G51" s="148"/>
      <c r="H51" s="150"/>
      <c r="I51" s="151" t="str">
        <f t="shared" si="16"/>
        <v>Formula</v>
      </c>
      <c r="J51" s="152" t="s">
        <v>264</v>
      </c>
      <c r="K51" s="153" t="str">
        <f>IFERROR(CHOOSE(MATCH(J51,{"Coal","Diesel","Fuel oil","Kerosine","LPG","Natural gas","Wood deforested","Wood reforested","Other"},0),96.3,74.1,77.4,71.5,63.1,56.1,109.6,0,"Add details in comment column"),"Formula")</f>
        <v>Formula</v>
      </c>
      <c r="L51" s="154"/>
      <c r="M51" s="148"/>
      <c r="N51" s="173" t="str">
        <f t="shared" si="17"/>
        <v>Formula</v>
      </c>
      <c r="O51" s="149"/>
      <c r="P51" s="155"/>
      <c r="Q51" s="148"/>
      <c r="R51" s="148"/>
      <c r="S51" s="148"/>
      <c r="T51" s="156"/>
      <c r="U51" s="154"/>
      <c r="V51" s="155"/>
      <c r="W51" s="154"/>
      <c r="X51" s="148"/>
      <c r="Y51" s="161"/>
      <c r="Z51" s="148"/>
      <c r="AA51" s="174" t="str">
        <f t="shared" si="18"/>
        <v>Formula</v>
      </c>
      <c r="AB51" s="149"/>
      <c r="AC51" s="154"/>
      <c r="AD51" s="155"/>
      <c r="AE51" s="155"/>
    </row>
    <row r="52" spans="2:31" s="7" customFormat="1" ht="30" customHeight="1" x14ac:dyDescent="0.3">
      <c r="B52" s="145"/>
      <c r="C52" s="146" t="s">
        <v>265</v>
      </c>
      <c r="D52" s="147"/>
      <c r="E52" s="148"/>
      <c r="F52" s="149"/>
      <c r="G52" s="148"/>
      <c r="H52" s="150"/>
      <c r="I52" s="151" t="str">
        <f t="shared" si="16"/>
        <v>Formula</v>
      </c>
      <c r="J52" s="152" t="s">
        <v>266</v>
      </c>
      <c r="K52" s="153" t="str">
        <f>IFERROR(CHOOSE(MATCH(J52,{"Coal","Diesel","Fuel oil","Kerosine","LPG","Natural gas","Wood deforested","Wood reforested","Other"},0),96.3,74.1,77.4,71.5,63.1,56.1,109.6,0,"Add details in comment column"),"Formula")</f>
        <v>Formula</v>
      </c>
      <c r="L52" s="154"/>
      <c r="M52" s="148"/>
      <c r="N52" s="173" t="str">
        <f t="shared" si="17"/>
        <v>Formula</v>
      </c>
      <c r="O52" s="149"/>
      <c r="P52" s="155"/>
      <c r="Q52" s="148"/>
      <c r="R52" s="148"/>
      <c r="S52" s="148"/>
      <c r="T52" s="156"/>
      <c r="U52" s="154"/>
      <c r="V52" s="155"/>
      <c r="W52" s="154"/>
      <c r="X52" s="148"/>
      <c r="Y52" s="161"/>
      <c r="Z52" s="148"/>
      <c r="AA52" s="174" t="str">
        <f t="shared" si="18"/>
        <v>Formula</v>
      </c>
      <c r="AB52" s="149"/>
      <c r="AC52" s="154"/>
      <c r="AD52" s="155"/>
      <c r="AE52" s="155"/>
    </row>
    <row r="53" spans="2:31" s="7" customFormat="1" ht="30" customHeight="1" x14ac:dyDescent="0.3">
      <c r="B53" s="145"/>
      <c r="C53" s="146" t="s">
        <v>267</v>
      </c>
      <c r="D53" s="147"/>
      <c r="E53" s="148"/>
      <c r="F53" s="149"/>
      <c r="G53" s="148"/>
      <c r="H53" s="150"/>
      <c r="I53" s="151" t="str">
        <f t="shared" si="16"/>
        <v>Formula</v>
      </c>
      <c r="J53" s="152" t="s">
        <v>268</v>
      </c>
      <c r="K53" s="153" t="str">
        <f>IFERROR(CHOOSE(MATCH(J53,{"Coal","Diesel","Fuel oil","Kerosine","LPG","Natural gas","Wood deforested","Wood reforested","Other"},0),96.3,74.1,77.4,71.5,63.1,56.1,109.6,0,"Add details in comment column"),"Formula")</f>
        <v>Formula</v>
      </c>
      <c r="L53" s="154"/>
      <c r="M53" s="148"/>
      <c r="N53" s="173" t="str">
        <f t="shared" si="17"/>
        <v>Formula</v>
      </c>
      <c r="O53" s="149"/>
      <c r="P53" s="155"/>
      <c r="Q53" s="148"/>
      <c r="R53" s="148"/>
      <c r="S53" s="148"/>
      <c r="T53" s="156"/>
      <c r="U53" s="154"/>
      <c r="V53" s="155"/>
      <c r="W53" s="154"/>
      <c r="X53" s="148"/>
      <c r="Y53" s="161"/>
      <c r="Z53" s="148"/>
      <c r="AA53" s="174" t="str">
        <f t="shared" si="18"/>
        <v>Formula</v>
      </c>
      <c r="AB53" s="149"/>
      <c r="AC53" s="154"/>
      <c r="AD53" s="155"/>
      <c r="AE53" s="155"/>
    </row>
    <row r="54" spans="2:31" s="7" customFormat="1" ht="30" customHeight="1" x14ac:dyDescent="0.3">
      <c r="B54" s="145"/>
      <c r="C54" s="146" t="s">
        <v>269</v>
      </c>
      <c r="D54" s="147"/>
      <c r="E54" s="148"/>
      <c r="F54" s="149"/>
      <c r="G54" s="148"/>
      <c r="H54" s="150"/>
      <c r="I54" s="151" t="str">
        <f t="shared" si="16"/>
        <v>Formula</v>
      </c>
      <c r="J54" s="152" t="s">
        <v>270</v>
      </c>
      <c r="K54" s="153" t="str">
        <f>IFERROR(CHOOSE(MATCH(J54,{"Coal","Diesel","Fuel oil","Kerosine","LPG","Natural gas","Wood deforested","Wood reforested","Other"},0),96.3,74.1,77.4,71.5,63.1,56.1,109.6,0,"Add details in comment column"),"Formula")</f>
        <v>Formula</v>
      </c>
      <c r="L54" s="154"/>
      <c r="M54" s="148"/>
      <c r="N54" s="173" t="str">
        <f t="shared" si="17"/>
        <v>Formula</v>
      </c>
      <c r="O54" s="149"/>
      <c r="P54" s="155"/>
      <c r="Q54" s="148"/>
      <c r="R54" s="148"/>
      <c r="S54" s="148"/>
      <c r="T54" s="156"/>
      <c r="U54" s="154"/>
      <c r="V54" s="155"/>
      <c r="W54" s="154"/>
      <c r="X54" s="148"/>
      <c r="Y54" s="161"/>
      <c r="Z54" s="148"/>
      <c r="AA54" s="174" t="str">
        <f t="shared" si="18"/>
        <v>Formula</v>
      </c>
      <c r="AB54" s="149"/>
      <c r="AC54" s="154"/>
      <c r="AD54" s="155"/>
      <c r="AE54" s="155"/>
    </row>
    <row r="55" spans="2:31" s="157" customFormat="1" ht="30" customHeight="1" x14ac:dyDescent="0.3">
      <c r="B55" s="175"/>
      <c r="C55" s="146" t="s">
        <v>271</v>
      </c>
      <c r="D55" s="176"/>
      <c r="E55" s="177"/>
      <c r="F55" s="178"/>
      <c r="G55" s="177"/>
      <c r="H55" s="179"/>
      <c r="I55" s="151" t="str">
        <f t="shared" si="16"/>
        <v>Formula</v>
      </c>
      <c r="J55" s="152" t="s">
        <v>272</v>
      </c>
      <c r="K55" s="153" t="str">
        <f>IFERROR(CHOOSE(MATCH(J55,{"Coal","Diesel","Fuel oil","Kerosine","LPG","Natural gas","Wood deforested","Wood reforested","Other"},0),96.3,74.1,77.4,71.5,63.1,56.1,109.6,0,"Add details in comment column"),"Formula")</f>
        <v>Formula</v>
      </c>
      <c r="L55" s="158"/>
      <c r="M55" s="177"/>
      <c r="N55" s="173" t="str">
        <f t="shared" si="17"/>
        <v>Formula</v>
      </c>
      <c r="O55" s="178"/>
      <c r="P55" s="180"/>
      <c r="Q55" s="177"/>
      <c r="R55" s="177"/>
      <c r="S55" s="177"/>
      <c r="T55" s="181"/>
      <c r="U55" s="158"/>
      <c r="V55" s="180"/>
      <c r="W55" s="158"/>
      <c r="X55" s="177"/>
      <c r="Y55" s="182"/>
      <c r="Z55" s="177"/>
      <c r="AA55" s="174" t="str">
        <f t="shared" si="18"/>
        <v>Formula</v>
      </c>
      <c r="AB55" s="149"/>
      <c r="AC55" s="158"/>
      <c r="AD55" s="180"/>
      <c r="AE55" s="180"/>
    </row>
    <row r="56" spans="2:31" s="157" customFormat="1" ht="30" customHeight="1" x14ac:dyDescent="0.3">
      <c r="B56" s="175"/>
      <c r="C56" s="146" t="s">
        <v>273</v>
      </c>
      <c r="D56" s="176"/>
      <c r="E56" s="177"/>
      <c r="F56" s="178"/>
      <c r="G56" s="177"/>
      <c r="H56" s="179"/>
      <c r="I56" s="151" t="str">
        <f t="shared" si="16"/>
        <v>Formula</v>
      </c>
      <c r="J56" s="152" t="s">
        <v>274</v>
      </c>
      <c r="K56" s="153" t="str">
        <f>IFERROR(CHOOSE(MATCH(J56,{"Coal","Diesel","Fuel oil","Kerosine","LPG","Natural gas","Wood deforested","Wood reforested","Other"},0),96.3,74.1,77.4,71.5,63.1,56.1,109.6,0,"Add details in comment column"),"Formula")</f>
        <v>Formula</v>
      </c>
      <c r="L56" s="158"/>
      <c r="M56" s="177"/>
      <c r="N56" s="173" t="str">
        <f t="shared" si="17"/>
        <v>Formula</v>
      </c>
      <c r="O56" s="178"/>
      <c r="P56" s="180"/>
      <c r="Q56" s="177"/>
      <c r="R56" s="177"/>
      <c r="S56" s="177"/>
      <c r="T56" s="181"/>
      <c r="U56" s="158"/>
      <c r="V56" s="180"/>
      <c r="W56" s="158"/>
      <c r="X56" s="177"/>
      <c r="Y56" s="182"/>
      <c r="Z56" s="177"/>
      <c r="AA56" s="174" t="str">
        <f t="shared" si="18"/>
        <v>Formula</v>
      </c>
      <c r="AB56" s="149"/>
      <c r="AC56" s="158"/>
      <c r="AD56" s="180"/>
      <c r="AE56" s="180"/>
    </row>
    <row r="57" spans="2:31" s="157" customFormat="1" ht="30" customHeight="1" x14ac:dyDescent="0.3">
      <c r="B57" s="175"/>
      <c r="C57" s="146" t="s">
        <v>275</v>
      </c>
      <c r="D57" s="176"/>
      <c r="E57" s="177"/>
      <c r="F57" s="178"/>
      <c r="G57" s="177"/>
      <c r="H57" s="179"/>
      <c r="I57" s="151" t="str">
        <f t="shared" si="16"/>
        <v>Formula</v>
      </c>
      <c r="J57" s="152" t="s">
        <v>276</v>
      </c>
      <c r="K57" s="153" t="str">
        <f>IFERROR(CHOOSE(MATCH(J57,{"Coal","Diesel","Fuel oil","Kerosine","LPG","Natural gas","Wood deforested","Wood reforested","Other"},0),96.3,74.1,77.4,71.5,63.1,56.1,109.6,0,"Add details in comment column"),"Formula")</f>
        <v>Formula</v>
      </c>
      <c r="L57" s="158"/>
      <c r="M57" s="177"/>
      <c r="N57" s="173" t="str">
        <f t="shared" si="17"/>
        <v>Formula</v>
      </c>
      <c r="O57" s="178"/>
      <c r="P57" s="180"/>
      <c r="Q57" s="177"/>
      <c r="R57" s="177"/>
      <c r="S57" s="177"/>
      <c r="T57" s="181"/>
      <c r="U57" s="158"/>
      <c r="V57" s="180"/>
      <c r="W57" s="158"/>
      <c r="X57" s="177"/>
      <c r="Y57" s="182"/>
      <c r="Z57" s="177"/>
      <c r="AA57" s="174" t="str">
        <f t="shared" si="18"/>
        <v>Formula</v>
      </c>
      <c r="AB57" s="149"/>
      <c r="AC57" s="158"/>
      <c r="AD57" s="180"/>
      <c r="AE57" s="180"/>
    </row>
    <row r="58" spans="2:31" s="157" customFormat="1" ht="30" customHeight="1" x14ac:dyDescent="0.3">
      <c r="B58" s="175"/>
      <c r="C58" s="146" t="s">
        <v>277</v>
      </c>
      <c r="D58" s="176"/>
      <c r="E58" s="177"/>
      <c r="F58" s="178"/>
      <c r="G58" s="177"/>
      <c r="H58" s="179"/>
      <c r="I58" s="151" t="str">
        <f t="shared" si="16"/>
        <v>Formula</v>
      </c>
      <c r="J58" s="152" t="s">
        <v>278</v>
      </c>
      <c r="K58" s="153" t="str">
        <f>IFERROR(CHOOSE(MATCH(J58,{"Coal","Diesel","Fuel oil","Kerosine","LPG","Natural gas","Wood deforested","Wood reforested","Other"},0),96.3,74.1,77.4,71.5,63.1,56.1,109.6,0,"Add details in comment column"),"Formula")</f>
        <v>Formula</v>
      </c>
      <c r="L58" s="158"/>
      <c r="M58" s="177"/>
      <c r="N58" s="173" t="str">
        <f t="shared" si="17"/>
        <v>Formula</v>
      </c>
      <c r="O58" s="178"/>
      <c r="P58" s="180"/>
      <c r="Q58" s="177"/>
      <c r="R58" s="177"/>
      <c r="S58" s="177"/>
      <c r="T58" s="181"/>
      <c r="U58" s="158"/>
      <c r="V58" s="180"/>
      <c r="W58" s="158"/>
      <c r="X58" s="177"/>
      <c r="Y58" s="182"/>
      <c r="Z58" s="177"/>
      <c r="AA58" s="174" t="str">
        <f t="shared" si="18"/>
        <v>Formula</v>
      </c>
      <c r="AB58" s="149"/>
      <c r="AC58" s="158"/>
      <c r="AD58" s="180"/>
      <c r="AE58" s="180"/>
    </row>
    <row r="59" spans="2:31" s="157" customFormat="1" ht="30" customHeight="1" x14ac:dyDescent="0.3">
      <c r="B59" s="175"/>
      <c r="C59" s="146" t="s">
        <v>279</v>
      </c>
      <c r="D59" s="176"/>
      <c r="E59" s="177"/>
      <c r="F59" s="178"/>
      <c r="G59" s="177"/>
      <c r="H59" s="179"/>
      <c r="I59" s="151" t="str">
        <f t="shared" si="16"/>
        <v>Formula</v>
      </c>
      <c r="J59" s="152" t="s">
        <v>280</v>
      </c>
      <c r="K59" s="153" t="str">
        <f>IFERROR(CHOOSE(MATCH(J59,{"Coal","Diesel","Fuel oil","Kerosine","LPG","Natural gas","Wood deforested","Wood reforested","Other"},0),96.3,74.1,77.4,71.5,63.1,56.1,109.6,0,"Add details in comment column"),"Formula")</f>
        <v>Formula</v>
      </c>
      <c r="L59" s="158"/>
      <c r="M59" s="177"/>
      <c r="N59" s="173" t="str">
        <f t="shared" si="17"/>
        <v>Formula</v>
      </c>
      <c r="O59" s="178"/>
      <c r="P59" s="180"/>
      <c r="Q59" s="177"/>
      <c r="R59" s="177"/>
      <c r="S59" s="177"/>
      <c r="T59" s="181"/>
      <c r="U59" s="158"/>
      <c r="V59" s="180"/>
      <c r="W59" s="158"/>
      <c r="X59" s="177"/>
      <c r="Y59" s="182"/>
      <c r="Z59" s="177"/>
      <c r="AA59" s="174" t="str">
        <f t="shared" si="18"/>
        <v>Formula</v>
      </c>
      <c r="AB59" s="149"/>
      <c r="AC59" s="158"/>
      <c r="AD59" s="180"/>
      <c r="AE59" s="180"/>
    </row>
    <row r="60" spans="2:31" s="157" customFormat="1" ht="30" customHeight="1" x14ac:dyDescent="0.3">
      <c r="B60" s="175"/>
      <c r="C60" s="146" t="s">
        <v>281</v>
      </c>
      <c r="D60" s="176"/>
      <c r="E60" s="177"/>
      <c r="F60" s="178"/>
      <c r="G60" s="177"/>
      <c r="H60" s="179"/>
      <c r="I60" s="151" t="str">
        <f t="shared" si="16"/>
        <v>Formula</v>
      </c>
      <c r="J60" s="152" t="s">
        <v>282</v>
      </c>
      <c r="K60" s="153" t="str">
        <f>IFERROR(CHOOSE(MATCH(J60,{"Coal","Diesel","Fuel oil","Kerosine","LPG","Natural gas","Wood deforested","Wood reforested","Other"},0),96.3,74.1,77.4,71.5,63.1,56.1,109.6,0,"Add details in comment column"),"Formula")</f>
        <v>Formula</v>
      </c>
      <c r="L60" s="158"/>
      <c r="M60" s="177"/>
      <c r="N60" s="173" t="str">
        <f t="shared" si="17"/>
        <v>Formula</v>
      </c>
      <c r="O60" s="178"/>
      <c r="P60" s="180"/>
      <c r="Q60" s="177"/>
      <c r="R60" s="177"/>
      <c r="S60" s="177"/>
      <c r="T60" s="181"/>
      <c r="U60" s="158"/>
      <c r="V60" s="180"/>
      <c r="W60" s="158"/>
      <c r="X60" s="177"/>
      <c r="Y60" s="182"/>
      <c r="Z60" s="177"/>
      <c r="AA60" s="174" t="str">
        <f t="shared" si="18"/>
        <v>Formula</v>
      </c>
      <c r="AB60" s="149"/>
      <c r="AC60" s="158"/>
      <c r="AD60" s="180"/>
      <c r="AE60" s="180"/>
    </row>
    <row r="61" spans="2:31" s="157" customFormat="1" ht="30" customHeight="1" x14ac:dyDescent="0.3">
      <c r="B61" s="175"/>
      <c r="C61" s="146" t="s">
        <v>283</v>
      </c>
      <c r="D61" s="176"/>
      <c r="E61" s="177"/>
      <c r="F61" s="178"/>
      <c r="G61" s="177"/>
      <c r="H61" s="179"/>
      <c r="I61" s="151" t="str">
        <f t="shared" si="16"/>
        <v>Formula</v>
      </c>
      <c r="J61" s="152" t="s">
        <v>284</v>
      </c>
      <c r="K61" s="153" t="str">
        <f>IFERROR(CHOOSE(MATCH(J61,{"Coal","Diesel","Fuel oil","Kerosine","LPG","Natural gas","Wood deforested","Wood reforested","Other"},0),96.3,74.1,77.4,71.5,63.1,56.1,109.6,0,"Add details in comment column"),"Formula")</f>
        <v>Formula</v>
      </c>
      <c r="L61" s="158"/>
      <c r="M61" s="177"/>
      <c r="N61" s="173" t="str">
        <f t="shared" si="17"/>
        <v>Formula</v>
      </c>
      <c r="O61" s="178"/>
      <c r="P61" s="180"/>
      <c r="Q61" s="177"/>
      <c r="R61" s="177"/>
      <c r="S61" s="177"/>
      <c r="T61" s="181"/>
      <c r="U61" s="158"/>
      <c r="V61" s="180"/>
      <c r="W61" s="158"/>
      <c r="X61" s="177"/>
      <c r="Y61" s="182"/>
      <c r="Z61" s="177"/>
      <c r="AA61" s="174" t="str">
        <f t="shared" si="18"/>
        <v>Formula</v>
      </c>
      <c r="AB61" s="149"/>
      <c r="AC61" s="158"/>
      <c r="AD61" s="180"/>
      <c r="AE61" s="180"/>
    </row>
    <row r="62" spans="2:31" s="157" customFormat="1" ht="30" customHeight="1" x14ac:dyDescent="0.3">
      <c r="B62" s="175"/>
      <c r="C62" s="146" t="s">
        <v>285</v>
      </c>
      <c r="D62" s="176"/>
      <c r="E62" s="177"/>
      <c r="F62" s="178"/>
      <c r="G62" s="177"/>
      <c r="H62" s="179"/>
      <c r="I62" s="151" t="str">
        <f t="shared" si="16"/>
        <v>Formula</v>
      </c>
      <c r="J62" s="152" t="s">
        <v>286</v>
      </c>
      <c r="K62" s="153" t="str">
        <f>IFERROR(CHOOSE(MATCH(J62,{"Coal","Diesel","Fuel oil","Kerosine","LPG","Natural gas","Wood deforested","Wood reforested","Other"},0),96.3,74.1,77.4,71.5,63.1,56.1,109.6,0,"Add details in comment column"),"Formula")</f>
        <v>Formula</v>
      </c>
      <c r="L62" s="158"/>
      <c r="M62" s="177"/>
      <c r="N62" s="173" t="str">
        <f t="shared" si="17"/>
        <v>Formula</v>
      </c>
      <c r="O62" s="178"/>
      <c r="P62" s="180"/>
      <c r="Q62" s="177"/>
      <c r="R62" s="177"/>
      <c r="S62" s="177"/>
      <c r="T62" s="181"/>
      <c r="U62" s="158"/>
      <c r="V62" s="180"/>
      <c r="W62" s="158"/>
      <c r="X62" s="177"/>
      <c r="Y62" s="182"/>
      <c r="Z62" s="177"/>
      <c r="AA62" s="174" t="str">
        <f t="shared" si="18"/>
        <v>Formula</v>
      </c>
      <c r="AB62" s="149"/>
      <c r="AC62" s="158"/>
      <c r="AD62" s="180"/>
      <c r="AE62" s="180"/>
    </row>
    <row r="63" spans="2:31" s="7" customFormat="1" ht="30" customHeight="1" x14ac:dyDescent="0.3">
      <c r="B63" s="175"/>
      <c r="C63" s="146" t="s">
        <v>287</v>
      </c>
      <c r="D63" s="176"/>
      <c r="E63" s="177"/>
      <c r="F63" s="178"/>
      <c r="G63" s="177"/>
      <c r="H63" s="179"/>
      <c r="I63" s="151" t="str">
        <f>IF(F63*$H63=0,"Formula",F63*$H63)</f>
        <v>Formula</v>
      </c>
      <c r="J63" s="152" t="s">
        <v>288</v>
      </c>
      <c r="K63" s="153" t="str">
        <f>IFERROR(CHOOSE(MATCH(J63,{"Coal","Diesel","Fuel oil","Kerosine","LPG","Natural gas","Wood deforested","Wood reforested","Other"},0),96.3,74.1,77.4,71.5,63.1,56.1,109.6,0,"Add details in comment column"),"Formula")</f>
        <v>Formula</v>
      </c>
      <c r="L63" s="158"/>
      <c r="M63" s="177"/>
      <c r="N63" s="173" t="str">
        <f>IFERROR(L63*$K63/1000,"Formula")</f>
        <v>Formula</v>
      </c>
      <c r="O63" s="178"/>
      <c r="P63" s="180"/>
      <c r="Q63" s="177"/>
      <c r="R63" s="177"/>
      <c r="S63" s="177"/>
      <c r="T63" s="181"/>
      <c r="U63" s="158"/>
      <c r="V63" s="180"/>
      <c r="W63" s="158"/>
      <c r="X63" s="177"/>
      <c r="Y63" s="182"/>
      <c r="Z63" s="177"/>
      <c r="AA63" s="174" t="str">
        <f>IFERROR(W63/Y63,"Formula")</f>
        <v>Formula</v>
      </c>
      <c r="AB63" s="149"/>
      <c r="AC63" s="158"/>
      <c r="AD63" s="180"/>
      <c r="AE63" s="180"/>
    </row>
    <row r="64" spans="2:31" s="7" customFormat="1" ht="30" customHeight="1" x14ac:dyDescent="0.3">
      <c r="B64" s="175"/>
      <c r="C64" s="146" t="s">
        <v>289</v>
      </c>
      <c r="D64" s="176"/>
      <c r="E64" s="177"/>
      <c r="F64" s="178"/>
      <c r="G64" s="177"/>
      <c r="H64" s="179"/>
      <c r="I64" s="151" t="str">
        <f t="shared" si="3"/>
        <v>Formula</v>
      </c>
      <c r="J64" s="152" t="s">
        <v>290</v>
      </c>
      <c r="K64" s="153" t="str">
        <f>IFERROR(CHOOSE(MATCH(J64,{"Coal","Diesel","Fuel oil","Kerosine","LPG","Natural gas","Wood deforested","Wood reforested","Other"},0),96.3,74.1,77.4,71.5,63.1,56.1,109.6,0,"Add details in comment column"),"Formula")</f>
        <v>Formula</v>
      </c>
      <c r="L64" s="158"/>
      <c r="M64" s="177"/>
      <c r="N64" s="173" t="str">
        <f t="shared" ref="N64:N70" si="19">IFERROR(L64*$K64/1000,"Formula")</f>
        <v>Formula</v>
      </c>
      <c r="O64" s="178"/>
      <c r="P64" s="180"/>
      <c r="Q64" s="177"/>
      <c r="R64" s="177"/>
      <c r="S64" s="177"/>
      <c r="T64" s="181"/>
      <c r="U64" s="158"/>
      <c r="V64" s="180"/>
      <c r="W64" s="158"/>
      <c r="X64" s="177"/>
      <c r="Y64" s="182"/>
      <c r="Z64" s="177"/>
      <c r="AA64" s="174" t="str">
        <f>IFERROR(W64/Y64,"Formula")</f>
        <v>Formula</v>
      </c>
      <c r="AB64" s="149"/>
      <c r="AC64" s="158"/>
      <c r="AD64" s="180"/>
      <c r="AE64" s="180"/>
    </row>
    <row r="65" spans="2:31" s="7" customFormat="1" ht="30" customHeight="1" x14ac:dyDescent="0.3">
      <c r="B65" s="175"/>
      <c r="C65" s="146" t="s">
        <v>291</v>
      </c>
      <c r="D65" s="176"/>
      <c r="E65" s="177"/>
      <c r="F65" s="178"/>
      <c r="G65" s="177"/>
      <c r="H65" s="179"/>
      <c r="I65" s="151" t="str">
        <f t="shared" ref="I65:I66" si="20">IF(F65*$H65=0,"Formula",F65*$H65)</f>
        <v>Formula</v>
      </c>
      <c r="J65" s="152" t="s">
        <v>292</v>
      </c>
      <c r="K65" s="153" t="str">
        <f>IFERROR(CHOOSE(MATCH(J65,{"Coal","Diesel","Fuel oil","Kerosine","LPG","Natural gas","Wood deforested","Wood reforested","Other"},0),96.3,74.1,77.4,71.5,63.1,56.1,109.6,0,"Add details in comment column"),"Formula")</f>
        <v>Formula</v>
      </c>
      <c r="L65" s="158"/>
      <c r="M65" s="177"/>
      <c r="N65" s="173" t="str">
        <f t="shared" ref="N65:N66" si="21">IFERROR(L65*$K65/1000,"Formula")</f>
        <v>Formula</v>
      </c>
      <c r="O65" s="178"/>
      <c r="P65" s="180"/>
      <c r="Q65" s="177"/>
      <c r="R65" s="177"/>
      <c r="S65" s="177"/>
      <c r="T65" s="181"/>
      <c r="U65" s="158"/>
      <c r="V65" s="180"/>
      <c r="W65" s="158"/>
      <c r="X65" s="177"/>
      <c r="Y65" s="182"/>
      <c r="Z65" s="177"/>
      <c r="AA65" s="174" t="str">
        <f>IFERROR(W65/Y65,"Formula")</f>
        <v>Formula</v>
      </c>
      <c r="AB65" s="149"/>
      <c r="AC65" s="158"/>
      <c r="AD65" s="180"/>
      <c r="AE65" s="180"/>
    </row>
    <row r="66" spans="2:31" s="7" customFormat="1" ht="30" customHeight="1" x14ac:dyDescent="0.3">
      <c r="B66" s="175"/>
      <c r="C66" s="146" t="s">
        <v>293</v>
      </c>
      <c r="D66" s="176"/>
      <c r="E66" s="177"/>
      <c r="F66" s="178"/>
      <c r="G66" s="177"/>
      <c r="H66" s="179"/>
      <c r="I66" s="151" t="str">
        <f t="shared" si="20"/>
        <v>Formula</v>
      </c>
      <c r="J66" s="152" t="s">
        <v>294</v>
      </c>
      <c r="K66" s="153" t="str">
        <f>IFERROR(CHOOSE(MATCH(J66,{"Coal","Diesel","Fuel oil","Kerosine","LPG","Natural gas","Wood deforested","Wood reforested","Other"},0),96.3,74.1,77.4,71.5,63.1,56.1,109.6,0,"Add details in comment column"),"Formula")</f>
        <v>Formula</v>
      </c>
      <c r="L66" s="158"/>
      <c r="M66" s="177"/>
      <c r="N66" s="173" t="str">
        <f t="shared" si="21"/>
        <v>Formula</v>
      </c>
      <c r="O66" s="178"/>
      <c r="P66" s="180"/>
      <c r="Q66" s="177"/>
      <c r="R66" s="177"/>
      <c r="S66" s="177"/>
      <c r="T66" s="181"/>
      <c r="U66" s="158"/>
      <c r="V66" s="180"/>
      <c r="W66" s="158"/>
      <c r="X66" s="177"/>
      <c r="Y66" s="182"/>
      <c r="Z66" s="177"/>
      <c r="AA66" s="174" t="str">
        <f>IFERROR(W66/Y66,"Formula")</f>
        <v>Formula</v>
      </c>
      <c r="AB66" s="149"/>
      <c r="AC66" s="158"/>
      <c r="AD66" s="180"/>
      <c r="AE66" s="180"/>
    </row>
    <row r="67" spans="2:31" s="7" customFormat="1" ht="30" customHeight="1" x14ac:dyDescent="0.3">
      <c r="B67" s="175"/>
      <c r="C67" s="146" t="s">
        <v>295</v>
      </c>
      <c r="D67" s="176"/>
      <c r="E67" s="177"/>
      <c r="F67" s="178"/>
      <c r="G67" s="177"/>
      <c r="H67" s="179"/>
      <c r="I67" s="151" t="str">
        <f t="shared" si="3"/>
        <v>Formula</v>
      </c>
      <c r="J67" s="152" t="s">
        <v>296</v>
      </c>
      <c r="K67" s="153" t="str">
        <f>IFERROR(CHOOSE(MATCH(J67,{"Coal","Diesel","Fuel oil","Kerosine","LPG","Natural gas","Wood deforested","Wood reforested","Other"},0),96.3,74.1,77.4,71.5,63.1,56.1,109.6,0,"Add details in comment column"),"Formula")</f>
        <v>Formula</v>
      </c>
      <c r="L67" s="158"/>
      <c r="M67" s="177"/>
      <c r="N67" s="173" t="str">
        <f t="shared" si="19"/>
        <v>Formula</v>
      </c>
      <c r="O67" s="178"/>
      <c r="P67" s="180"/>
      <c r="Q67" s="177"/>
      <c r="R67" s="177"/>
      <c r="S67" s="177"/>
      <c r="T67" s="181"/>
      <c r="U67" s="158"/>
      <c r="V67" s="180"/>
      <c r="W67" s="158"/>
      <c r="X67" s="177"/>
      <c r="Y67" s="182"/>
      <c r="Z67" s="177"/>
      <c r="AA67" s="174" t="str">
        <f t="shared" ref="AA67:AA70" si="22">IFERROR(W67/Y67,"Formula")</f>
        <v>Formula</v>
      </c>
      <c r="AB67" s="149"/>
      <c r="AC67" s="158"/>
      <c r="AD67" s="180"/>
      <c r="AE67" s="180"/>
    </row>
    <row r="68" spans="2:31" s="7" customFormat="1" ht="30" customHeight="1" x14ac:dyDescent="0.3">
      <c r="B68" s="175"/>
      <c r="C68" s="146" t="s">
        <v>297</v>
      </c>
      <c r="D68" s="176"/>
      <c r="E68" s="177"/>
      <c r="F68" s="178"/>
      <c r="G68" s="177"/>
      <c r="H68" s="179"/>
      <c r="I68" s="151" t="str">
        <f t="shared" si="3"/>
        <v>Formula</v>
      </c>
      <c r="J68" s="152" t="s">
        <v>298</v>
      </c>
      <c r="K68" s="153" t="str">
        <f>IFERROR(CHOOSE(MATCH(J68,{"Coal","Diesel","Fuel oil","Kerosine","LPG","Natural gas","Wood deforested","Wood reforested","Other"},0),96.3,74.1,77.4,71.5,63.1,56.1,109.6,0,"Add details in comment column"),"Formula")</f>
        <v>Formula</v>
      </c>
      <c r="L68" s="158"/>
      <c r="M68" s="177"/>
      <c r="N68" s="173" t="str">
        <f t="shared" si="19"/>
        <v>Formula</v>
      </c>
      <c r="O68" s="178"/>
      <c r="P68" s="180"/>
      <c r="Q68" s="177"/>
      <c r="R68" s="177"/>
      <c r="S68" s="177"/>
      <c r="T68" s="181"/>
      <c r="U68" s="158"/>
      <c r="V68" s="180"/>
      <c r="W68" s="158"/>
      <c r="X68" s="177"/>
      <c r="Y68" s="182"/>
      <c r="Z68" s="177"/>
      <c r="AA68" s="174" t="str">
        <f t="shared" si="22"/>
        <v>Formula</v>
      </c>
      <c r="AB68" s="149"/>
      <c r="AC68" s="158"/>
      <c r="AD68" s="180"/>
      <c r="AE68" s="180"/>
    </row>
    <row r="69" spans="2:31" s="7" customFormat="1" ht="30" customHeight="1" x14ac:dyDescent="0.3">
      <c r="B69" s="175"/>
      <c r="C69" s="146" t="s">
        <v>299</v>
      </c>
      <c r="D69" s="176"/>
      <c r="E69" s="177"/>
      <c r="F69" s="178"/>
      <c r="G69" s="177"/>
      <c r="H69" s="179"/>
      <c r="I69" s="151" t="str">
        <f t="shared" si="3"/>
        <v>Formula</v>
      </c>
      <c r="J69" s="152" t="s">
        <v>300</v>
      </c>
      <c r="K69" s="153" t="str">
        <f>IFERROR(CHOOSE(MATCH(J69,{"Coal","Diesel","Fuel oil","Kerosine","LPG","Natural gas","Wood deforested","Wood reforested","Other"},0),96.3,74.1,77.4,71.5,63.1,56.1,109.6,0,"Add details in comment column"),"Formula")</f>
        <v>Formula</v>
      </c>
      <c r="L69" s="158"/>
      <c r="M69" s="177"/>
      <c r="N69" s="173" t="str">
        <f t="shared" si="19"/>
        <v>Formula</v>
      </c>
      <c r="O69" s="178"/>
      <c r="P69" s="180"/>
      <c r="Q69" s="177"/>
      <c r="R69" s="177"/>
      <c r="S69" s="177"/>
      <c r="T69" s="181"/>
      <c r="U69" s="158"/>
      <c r="V69" s="180"/>
      <c r="W69" s="158"/>
      <c r="X69" s="177"/>
      <c r="Y69" s="182"/>
      <c r="Z69" s="177"/>
      <c r="AA69" s="174" t="str">
        <f t="shared" si="22"/>
        <v>Formula</v>
      </c>
      <c r="AB69" s="149"/>
      <c r="AC69" s="158"/>
      <c r="AD69" s="180"/>
      <c r="AE69" s="180"/>
    </row>
    <row r="70" spans="2:31" s="7" customFormat="1" ht="30" customHeight="1" x14ac:dyDescent="0.3">
      <c r="B70" s="175"/>
      <c r="C70" s="146" t="s">
        <v>301</v>
      </c>
      <c r="D70" s="176"/>
      <c r="E70" s="177"/>
      <c r="F70" s="178"/>
      <c r="G70" s="177"/>
      <c r="H70" s="179"/>
      <c r="I70" s="151" t="str">
        <f t="shared" si="3"/>
        <v>Formula</v>
      </c>
      <c r="J70" s="152" t="s">
        <v>302</v>
      </c>
      <c r="K70" s="153" t="str">
        <f>IFERROR(CHOOSE(MATCH(J70,{"Coal","Diesel","Fuel oil","Kerosine","LPG","Natural gas","Wood deforested","Wood reforested","Other"},0),96.3,74.1,77.4,71.5,63.1,56.1,109.6,0,"Add details in comment column"),"Formula")</f>
        <v>Formula</v>
      </c>
      <c r="L70" s="158"/>
      <c r="M70" s="177"/>
      <c r="N70" s="173" t="str">
        <f t="shared" si="19"/>
        <v>Formula</v>
      </c>
      <c r="O70" s="178"/>
      <c r="P70" s="180"/>
      <c r="Q70" s="177"/>
      <c r="R70" s="177"/>
      <c r="S70" s="177"/>
      <c r="T70" s="181"/>
      <c r="U70" s="158"/>
      <c r="V70" s="180"/>
      <c r="W70" s="158"/>
      <c r="X70" s="177"/>
      <c r="Y70" s="182"/>
      <c r="Z70" s="177"/>
      <c r="AA70" s="174" t="str">
        <f t="shared" si="22"/>
        <v>Formula</v>
      </c>
      <c r="AB70" s="149"/>
      <c r="AC70" s="158"/>
      <c r="AD70" s="180"/>
      <c r="AE70" s="180"/>
    </row>
  </sheetData>
  <sheetProtection formatCells="0" formatColumns="0" formatRows="0"/>
  <mergeCells count="31">
    <mergeCell ref="AB6:AD6"/>
    <mergeCell ref="B9:B10"/>
    <mergeCell ref="L9:M9"/>
    <mergeCell ref="D9:D10"/>
    <mergeCell ref="B8:E8"/>
    <mergeCell ref="E9:E10"/>
    <mergeCell ref="AE8:AE10"/>
    <mergeCell ref="O9:P9"/>
    <mergeCell ref="T8:V8"/>
    <mergeCell ref="W8:AA8"/>
    <mergeCell ref="AB8:AD8"/>
    <mergeCell ref="O8:P8"/>
    <mergeCell ref="Q8:S8"/>
    <mergeCell ref="W9:X9"/>
    <mergeCell ref="Y9:Z9"/>
    <mergeCell ref="AB9:AD9"/>
    <mergeCell ref="F4:G4"/>
    <mergeCell ref="F5:G5"/>
    <mergeCell ref="C4:D4"/>
    <mergeCell ref="C5:D5"/>
    <mergeCell ref="T9:V9"/>
    <mergeCell ref="Q9:S9"/>
    <mergeCell ref="H9:H10"/>
    <mergeCell ref="J8:N8"/>
    <mergeCell ref="F8:I8"/>
    <mergeCell ref="F9:G9"/>
    <mergeCell ref="K9:K10"/>
    <mergeCell ref="L4:P4"/>
    <mergeCell ref="L5:M6"/>
    <mergeCell ref="N5:P6"/>
    <mergeCell ref="Q6:S6"/>
  </mergeCells>
  <phoneticPr fontId="12" type="noConversion"/>
  <dataValidations count="3">
    <dataValidation allowBlank="1" showErrorMessage="1" sqref="C4" xr:uid="{00000000-0002-0000-0100-000000000000}"/>
    <dataValidation type="list" allowBlank="1" showInputMessage="1" showErrorMessage="1" sqref="J11:J70" xr:uid="{00000000-0002-0000-0100-000001000000}">
      <formula1>" Veuillez sélectionner, Charbon, Diesel, Fioul, Kérosène, GPL, Gaz naturel, Bois déforesté, Bois reboisé, Autre"</formula1>
    </dataValidation>
    <dataValidation type="list" allowBlank="1" showInputMessage="1" showErrorMessage="1" sqref="C11:C70" xr:uid="{00000000-0002-0000-0100-000002000000}">
      <formula1>"Veuillez sélectionner, Oui, Planifié, Non"</formula1>
    </dataValidation>
  </dataValidations>
  <printOptions horizontalCentered="1" verticalCentered="1"/>
  <pageMargins left="0.39370078740157483" right="0.39370078740157483" top="0.39370078740157483" bottom="0.39370078740157483" header="0.23622047244094491" footer="0.23622047244094491"/>
  <pageSetup paperSize="9" scale="16" orientation="landscape" r:id="rId1"/>
  <headerFooter>
    <oddFooter>&amp;L&amp;CPage &amp;P sur &amp;N&amp;R</oddFooter>
  </headerFooter>
  <drawing r:id="rId2"/>
  <extLst>
    <ext xmlns:mx="http://schemas.microsoft.com/office/mac/excel/2008/main" uri="{64002731-A6B0-56B0-2670-7721B7C09600}">
      <mx:PLV Mode="0" OnePage="0" WScale="88"/>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H43"/>
  <sheetViews>
    <sheetView showGridLines="0" showRowColHeaders="0" showRuler="0" zoomScaleNormal="100" workbookViewId="0">
      <pane ySplit="2" topLeftCell="A3" activePane="bottomLeft" state="frozen"/>
      <selection pane="bottomLeft" activeCell="B1" sqref="B1"/>
    </sheetView>
  </sheetViews>
  <sheetFormatPr defaultColWidth="8.6640625" defaultRowHeight="13.8" x14ac:dyDescent="0.3"/>
  <cols>
    <col min="1" max="1" width="2" style="2" customWidth="1"/>
    <col min="2" max="2" width="69.33203125" style="2" customWidth="1"/>
    <col min="3" max="3" width="14" style="18" customWidth="1"/>
    <col min="4" max="4" width="13.109375" style="18" customWidth="1"/>
    <col min="5" max="5" width="1" style="2" customWidth="1"/>
    <col min="6" max="6" width="17.5546875" style="2" customWidth="1"/>
    <col min="7" max="7" width="18" style="2" customWidth="1"/>
    <col min="8" max="9" width="17.109375" style="2" customWidth="1"/>
    <col min="10" max="10" width="20.109375" style="2" customWidth="1"/>
    <col min="11" max="11" width="18" style="2" customWidth="1"/>
    <col min="12" max="12" width="17.33203125" style="2" customWidth="1"/>
    <col min="13" max="13" width="20" style="2" customWidth="1"/>
    <col min="14" max="14" width="15.88671875" style="2" customWidth="1"/>
    <col min="15" max="15" width="14.88671875" style="2" customWidth="1"/>
    <col min="16" max="16" width="13.44140625" style="2" customWidth="1"/>
    <col min="17" max="17" width="13.109375" style="2" customWidth="1"/>
    <col min="18" max="18" width="18.88671875" style="2" customWidth="1"/>
    <col min="19" max="19" width="15.88671875" style="2" customWidth="1"/>
    <col min="20" max="20" width="16.88671875" style="2" customWidth="1"/>
    <col min="21" max="21" width="17.6640625" style="2" customWidth="1"/>
    <col min="22" max="22" width="18.5546875" style="2" customWidth="1"/>
    <col min="23" max="23" width="13.5546875" style="2" customWidth="1"/>
    <col min="24" max="24" width="18.109375" style="2" customWidth="1"/>
    <col min="25" max="25" width="15.109375" style="2" customWidth="1"/>
    <col min="26" max="26" width="17.109375" style="2" customWidth="1"/>
    <col min="27" max="27" width="14.88671875" style="2" customWidth="1"/>
    <col min="28" max="31" width="19" style="2" customWidth="1"/>
    <col min="32" max="34" width="18.5546875" style="2" customWidth="1"/>
    <col min="35" max="35" width="31" style="2" customWidth="1"/>
    <col min="36" max="80" width="10.5546875" style="2" customWidth="1"/>
    <col min="81" max="16384" width="8.6640625" style="2"/>
  </cols>
  <sheetData>
    <row r="1" spans="2:8" s="13" customFormat="1" ht="21.9" customHeight="1" x14ac:dyDescent="0.3">
      <c r="B1" s="127" t="s">
        <v>303</v>
      </c>
      <c r="C1" s="16"/>
      <c r="D1" s="16"/>
    </row>
    <row r="2" spans="2:8" s="13" customFormat="1" ht="63.9" customHeight="1" x14ac:dyDescent="0.3">
      <c r="B2" s="317" t="s">
        <v>156</v>
      </c>
      <c r="C2" s="317"/>
      <c r="D2" s="317"/>
      <c r="E2" s="14"/>
      <c r="F2" s="14"/>
      <c r="G2" s="14"/>
      <c r="H2" s="14"/>
    </row>
    <row r="3" spans="2:8" s="1" customFormat="1" ht="12.9" customHeight="1" x14ac:dyDescent="0.3">
      <c r="C3" s="17"/>
      <c r="D3" s="17"/>
      <c r="E3" s="3"/>
    </row>
    <row r="4" spans="2:8" s="1" customFormat="1" ht="12.9" customHeight="1" x14ac:dyDescent="0.3">
      <c r="C4" s="17"/>
      <c r="D4" s="17"/>
      <c r="E4" s="3"/>
    </row>
    <row r="5" spans="2:8" s="1" customFormat="1" ht="12.9" customHeight="1" x14ac:dyDescent="0.3">
      <c r="C5" s="17"/>
      <c r="D5" s="17"/>
      <c r="E5" s="3"/>
    </row>
    <row r="6" spans="2:8" s="1" customFormat="1" ht="12.9" customHeight="1" x14ac:dyDescent="0.3">
      <c r="C6" s="17"/>
      <c r="D6" s="17"/>
      <c r="E6" s="3"/>
    </row>
    <row r="7" spans="2:8" ht="21" customHeight="1" x14ac:dyDescent="0.3">
      <c r="B7" s="21" t="s">
        <v>157</v>
      </c>
      <c r="C7" s="318" t="str">
        <f>IF('1. Suivi des opportunités de PE'!C5="","",'1. Suivi des opportunités de PE'!C5)</f>
        <v/>
      </c>
      <c r="D7" s="319"/>
    </row>
    <row r="8" spans="2:8" ht="21" customHeight="1" x14ac:dyDescent="0.3">
      <c r="B8" s="6" t="s">
        <v>158</v>
      </c>
      <c r="C8" s="15">
        <f>COUNTA('1. Suivi des opportunités de PE'!B15:B70)</f>
        <v>0</v>
      </c>
      <c r="D8" s="164" t="s">
        <v>159</v>
      </c>
    </row>
    <row r="9" spans="2:8" ht="14.4" x14ac:dyDescent="0.3">
      <c r="B9" s="128" t="s">
        <v>160</v>
      </c>
      <c r="C9" s="129">
        <f>COUNTIF('1. Suivi des opportunités de PE'!C15:C70,"Yes")</f>
        <v>0</v>
      </c>
      <c r="D9" s="19"/>
    </row>
    <row r="10" spans="2:8" ht="14.4" x14ac:dyDescent="0.3">
      <c r="B10" s="128" t="s">
        <v>161</v>
      </c>
      <c r="C10" s="129">
        <f>COUNTIF('1. Suivi des opportunités de PE'!C15:C70,"Planned")</f>
        <v>0</v>
      </c>
      <c r="D10" s="19"/>
    </row>
    <row r="11" spans="2:8" ht="14.4" x14ac:dyDescent="0.3">
      <c r="B11" s="128" t="s">
        <v>162</v>
      </c>
      <c r="C11" s="129">
        <f>COUNTIF('1. Suivi des opportunités de PE'!C15:C70,"No")</f>
        <v>0</v>
      </c>
      <c r="D11" s="19"/>
    </row>
    <row r="12" spans="2:8" ht="21" customHeight="1" x14ac:dyDescent="0.3">
      <c r="B12" s="6" t="s">
        <v>163</v>
      </c>
      <c r="C12" s="165">
        <f>SUM('1. Suivi des opportunités de PE'!F15:F70)</f>
        <v>0</v>
      </c>
      <c r="D12" s="164" t="s">
        <v>164</v>
      </c>
    </row>
    <row r="13" spans="2:8" ht="14.4" x14ac:dyDescent="0.3">
      <c r="B13" s="128" t="s">
        <v>304</v>
      </c>
      <c r="C13" s="166">
        <f>SUMIFS('1. Suivi des opportunités de PE'!F15:F70,'1. Suivi des opportunités de PE'!C15:C70,"Yes")</f>
        <v>0</v>
      </c>
      <c r="D13" s="19"/>
    </row>
    <row r="14" spans="2:8" ht="14.4" x14ac:dyDescent="0.3">
      <c r="B14" s="128" t="s">
        <v>305</v>
      </c>
      <c r="C14" s="166">
        <f>SUMIFS('1. Suivi des opportunités de PE'!F15:F70,'1. Suivi des opportunités de PE'!C15:C70,"Planned")</f>
        <v>0</v>
      </c>
      <c r="D14" s="19"/>
    </row>
    <row r="15" spans="2:8" ht="14.4" x14ac:dyDescent="0.3">
      <c r="B15" s="128" t="s">
        <v>306</v>
      </c>
      <c r="C15" s="166">
        <f>SUMIFS('1. Suivi des opportunités de PE'!F15:F70,'1. Suivi des opportunités de PE'!C15:C70,"No")</f>
        <v>0</v>
      </c>
      <c r="D15" s="19"/>
    </row>
    <row r="16" spans="2:8" ht="21" customHeight="1" x14ac:dyDescent="0.3">
      <c r="B16" s="6" t="s">
        <v>165</v>
      </c>
      <c r="C16" s="165">
        <f>SUM('1. Suivi des opportunités de PE'!I15:I70)</f>
        <v>0</v>
      </c>
      <c r="D16" s="164" t="s">
        <v>166</v>
      </c>
    </row>
    <row r="17" spans="2:4" ht="14.4" x14ac:dyDescent="0.3">
      <c r="B17" s="128" t="s">
        <v>307</v>
      </c>
      <c r="C17" s="166">
        <f>SUMIFS('1. Suivi des opportunités de PE'!I15:I70,'1. Suivi des opportunités de PE'!C15:C70,"Yes")</f>
        <v>0</v>
      </c>
      <c r="D17" s="19"/>
    </row>
    <row r="18" spans="2:4" ht="14.4" x14ac:dyDescent="0.3">
      <c r="B18" s="128" t="s">
        <v>308</v>
      </c>
      <c r="C18" s="166">
        <f>SUMIFS('1. Suivi des opportunités de PE'!I15:I70,'1. Suivi des opportunités de PE'!C15:C70,"Planned")</f>
        <v>0</v>
      </c>
      <c r="D18" s="19"/>
    </row>
    <row r="19" spans="2:4" ht="14.4" x14ac:dyDescent="0.3">
      <c r="B19" s="128" t="s">
        <v>309</v>
      </c>
      <c r="C19" s="166">
        <f>SUMIFS('1. Suivi des opportunités de PE'!I15:I70,'1. Suivi des opportunités de PE'!C15:C70,"No")</f>
        <v>0</v>
      </c>
      <c r="D19" s="19"/>
    </row>
    <row r="20" spans="2:4" ht="21" customHeight="1" x14ac:dyDescent="0.3">
      <c r="B20" s="6" t="s">
        <v>167</v>
      </c>
      <c r="C20" s="165">
        <f>SUM('1. Suivi des opportunités de PE'!L15:L70)</f>
        <v>0</v>
      </c>
      <c r="D20" s="164" t="s">
        <v>168</v>
      </c>
    </row>
    <row r="21" spans="2:4" ht="14.4" x14ac:dyDescent="0.3">
      <c r="B21" s="128" t="s">
        <v>310</v>
      </c>
      <c r="C21" s="166">
        <f>SUMIFS('1. Suivi des opportunités de PE'!L15:L70,'1. Suivi des opportunités de PE'!C15:C70,"Yes")</f>
        <v>0</v>
      </c>
      <c r="D21" s="19"/>
    </row>
    <row r="22" spans="2:4" ht="14.4" x14ac:dyDescent="0.3">
      <c r="B22" s="128" t="s">
        <v>311</v>
      </c>
      <c r="C22" s="166">
        <f>SUMIFS('1. Suivi des opportunités de PE'!L15:L70,'1. Suivi des opportunités de PE'!C15:C70,"Planned")</f>
        <v>0</v>
      </c>
      <c r="D22" s="19"/>
    </row>
    <row r="23" spans="2:4" ht="14.4" x14ac:dyDescent="0.3">
      <c r="B23" s="128" t="s">
        <v>312</v>
      </c>
      <c r="C23" s="166">
        <f>SUMIFS('1. Suivi des opportunités de PE'!L15:L70,'1. Suivi des opportunités de PE'!C15:C70,"No")</f>
        <v>0</v>
      </c>
      <c r="D23" s="19"/>
    </row>
    <row r="24" spans="2:4" ht="21" customHeight="1" x14ac:dyDescent="0.3">
      <c r="B24" s="6" t="s">
        <v>169</v>
      </c>
      <c r="C24" s="165">
        <f>SUM('1. Suivi des opportunités de PE'!N15:N70)</f>
        <v>0</v>
      </c>
      <c r="D24" s="164" t="s">
        <v>313</v>
      </c>
    </row>
    <row r="25" spans="2:4" ht="14.4" x14ac:dyDescent="0.3">
      <c r="B25" s="128" t="s">
        <v>314</v>
      </c>
      <c r="C25" s="166">
        <f>SUMIFS('1. Suivi des opportunités de PE'!N15:N70,'1. Suivi des opportunités de PE'!C15:C70,"Yes")</f>
        <v>0</v>
      </c>
      <c r="D25" s="19"/>
    </row>
    <row r="26" spans="2:4" ht="14.4" x14ac:dyDescent="0.3">
      <c r="B26" s="128" t="s">
        <v>315</v>
      </c>
      <c r="C26" s="166">
        <f>SUMIFS('1. Suivi des opportunités de PE'!N15:N70,'1. Suivi des opportunités de PE'!C15:C70,"Planned")</f>
        <v>0</v>
      </c>
      <c r="D26" s="19"/>
    </row>
    <row r="27" spans="2:4" ht="14.4" x14ac:dyDescent="0.3">
      <c r="B27" s="128" t="s">
        <v>316</v>
      </c>
      <c r="C27" s="166">
        <f>SUMIFS('1. Suivi des opportunités de PE'!N15:N70,'1. Suivi des opportunités de PE'!C15:C70,"No")</f>
        <v>0</v>
      </c>
      <c r="D27" s="19"/>
    </row>
    <row r="28" spans="2:4" ht="21" customHeight="1" x14ac:dyDescent="0.3">
      <c r="B28" s="6" t="s">
        <v>170</v>
      </c>
      <c r="C28" s="165">
        <f>SUM('1. Suivi des opportunités de PE'!O15:O70)</f>
        <v>0</v>
      </c>
      <c r="D28" s="164" t="s">
        <v>171</v>
      </c>
    </row>
    <row r="29" spans="2:4" ht="14.4" x14ac:dyDescent="0.3">
      <c r="B29" s="128" t="s">
        <v>317</v>
      </c>
      <c r="C29" s="166">
        <f>SUMIFS('1. Suivi des opportunités de PE'!O15:O70,'1. Suivi des opportunités de PE'!C15:C70,"Yes")</f>
        <v>0</v>
      </c>
      <c r="D29" s="130"/>
    </row>
    <row r="30" spans="2:4" ht="14.4" x14ac:dyDescent="0.3">
      <c r="B30" s="128" t="s">
        <v>318</v>
      </c>
      <c r="C30" s="166">
        <f>SUMIFS('1. Suivi des opportunités de PE'!O15:O70,'1. Suivi des opportunités de PE'!C15:C70,"Planned")</f>
        <v>0</v>
      </c>
      <c r="D30" s="130"/>
    </row>
    <row r="31" spans="2:4" ht="14.4" x14ac:dyDescent="0.3">
      <c r="B31" s="128" t="s">
        <v>319</v>
      </c>
      <c r="C31" s="166">
        <f>SUMIFS('1. Suivi des opportunités de PE'!O15:O70,'1. Suivi des opportunités de PE'!C15:C70,"No")</f>
        <v>0</v>
      </c>
      <c r="D31" s="130"/>
    </row>
    <row r="32" spans="2:4" ht="21" customHeight="1" x14ac:dyDescent="0.3">
      <c r="B32" s="6" t="s">
        <v>172</v>
      </c>
      <c r="C32" s="165">
        <f>SUM('1. Suivi des opportunités de PE'!U15:U70)</f>
        <v>0</v>
      </c>
      <c r="D32" s="164" t="s">
        <v>173</v>
      </c>
    </row>
    <row r="33" spans="2:4" ht="14.4" x14ac:dyDescent="0.3">
      <c r="B33" s="128" t="s">
        <v>320</v>
      </c>
      <c r="C33" s="166">
        <f>SUMIFS('1. Suivi des opportunités de PE'!U15:U70,'1. Suivi des opportunités de PE'!C15:C70,"Yes")</f>
        <v>0</v>
      </c>
      <c r="D33" s="130"/>
    </row>
    <row r="34" spans="2:4" ht="14.4" x14ac:dyDescent="0.3">
      <c r="B34" s="128" t="s">
        <v>321</v>
      </c>
      <c r="C34" s="166">
        <f>SUMIFS('1. Suivi des opportunités de PE'!U15:U70,'1. Suivi des opportunités de PE'!C15:C70,"Planned")</f>
        <v>0</v>
      </c>
      <c r="D34" s="130"/>
    </row>
    <row r="35" spans="2:4" ht="14.4" x14ac:dyDescent="0.3">
      <c r="B35" s="128" t="s">
        <v>322</v>
      </c>
      <c r="C35" s="166">
        <f>SUMIFS('1. Suivi des opportunités de PE'!U15:U70,'1. Suivi des opportunités de PE'!C15:C70,"No")</f>
        <v>0</v>
      </c>
      <c r="D35" s="130"/>
    </row>
    <row r="36" spans="2:4" ht="21" customHeight="1" x14ac:dyDescent="0.3">
      <c r="B36" s="6" t="s">
        <v>174</v>
      </c>
      <c r="C36" s="165">
        <f>SUM('1. Suivi des opportunités de PE'!Y15:Y70)</f>
        <v>0</v>
      </c>
      <c r="D36" s="164" t="s">
        <v>175</v>
      </c>
    </row>
    <row r="37" spans="2:4" ht="14.4" x14ac:dyDescent="0.3">
      <c r="B37" s="128" t="s">
        <v>323</v>
      </c>
      <c r="C37" s="166">
        <f>SUMIFS('1. Suivi des opportunités de PE'!Y15:Y70,'1. Suivi des opportunités de PE'!C15:C70,"Yes")</f>
        <v>0</v>
      </c>
      <c r="D37" s="130"/>
    </row>
    <row r="38" spans="2:4" ht="14.4" x14ac:dyDescent="0.3">
      <c r="B38" s="128" t="s">
        <v>324</v>
      </c>
      <c r="C38" s="166">
        <f>SUMIFS('1. Suivi des opportunités de PE'!Y15:Y70,'1. Suivi des opportunités de PE'!C15:C70,"Planned")</f>
        <v>0</v>
      </c>
      <c r="D38" s="130"/>
    </row>
    <row r="39" spans="2:4" ht="14.4" x14ac:dyDescent="0.3">
      <c r="B39" s="128" t="s">
        <v>325</v>
      </c>
      <c r="C39" s="166">
        <f>SUMIFS('1. Suivi des opportunités de PE'!Y15:Y70,'1. Suivi des opportunités de PE'!C15:C70,"No")</f>
        <v>0</v>
      </c>
      <c r="D39" s="130"/>
    </row>
    <row r="40" spans="2:4" ht="21" customHeight="1" x14ac:dyDescent="0.3">
      <c r="B40" s="6" t="s">
        <v>176</v>
      </c>
      <c r="C40" s="165">
        <f>IFERROR(AVERAGE('1. Suivi des opportunités de PE'!AA15:AA70),0)</f>
        <v>0</v>
      </c>
      <c r="D40" s="164" t="s">
        <v>326</v>
      </c>
    </row>
    <row r="41" spans="2:4" ht="14.4" x14ac:dyDescent="0.3">
      <c r="B41" s="128" t="s">
        <v>327</v>
      </c>
      <c r="C41" s="166">
        <f>IFERROR(AVERAGEIFS('1. Suivi des opportunités de PE'!AA15:AA70,'1. Suivi des opportunités de PE'!C15:C70,"Yes"),0)</f>
        <v>0</v>
      </c>
      <c r="D41" s="130"/>
    </row>
    <row r="42" spans="2:4" ht="14.4" x14ac:dyDescent="0.3">
      <c r="B42" s="128" t="s">
        <v>328</v>
      </c>
      <c r="C42" s="166">
        <f>IFERROR(AVERAGEIFS('1. Suivi des opportunités de PE'!AA15:AA70,'1. Suivi des opportunités de PE'!C15:C70,"Planned"),0)</f>
        <v>0</v>
      </c>
      <c r="D42" s="130"/>
    </row>
    <row r="43" spans="2:4" ht="14.4" x14ac:dyDescent="0.3">
      <c r="B43" s="128" t="s">
        <v>329</v>
      </c>
      <c r="C43" s="166">
        <f>IFERROR(AVERAGEIFS('1. Suivi des opportunités de PE'!AA15:AA70,'1. Suivi des opportunités de PE'!C15:C70,"No"),0)</f>
        <v>0</v>
      </c>
      <c r="D43" s="130"/>
    </row>
  </sheetData>
  <sheetProtection password="AD0C" sheet="1" objects="1" scenarios="1" formatCells="0" formatColumns="0" formatRows="0"/>
  <mergeCells count="2">
    <mergeCell ref="B2:D2"/>
    <mergeCell ref="C7:D7"/>
  </mergeCells>
  <phoneticPr fontId="12" type="noConversion"/>
  <pageMargins left="0.39370078740157483" right="0.39370078740157483" top="0.59055118110236227" bottom="0.39370078740157483" header="0.23622047244094491" footer="0.23622047244094491"/>
  <pageSetup paperSize="9" scale="95" orientation="portrait" r:id="rId1"/>
  <headerFooter>
    <oddFooter>&amp;L&amp;CPage &amp;P sur &amp;N&amp;R</oddFooter>
  </headerFooter>
  <drawing r:id="rId2"/>
  <extLst>
    <ext xmlns:mx="http://schemas.microsoft.com/office/mac/excel/2008/main" uri="{64002731-A6B0-56B0-2670-7721B7C09600}">
      <mx:PLV Mode="0" OnePage="0" WScale="88"/>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DAC5588D271B4E8BC70D84495BC6F3" ma:contentTypeVersion="13" ma:contentTypeDescription="Create a new document." ma:contentTypeScope="" ma:versionID="ad9fae0f5bece84912bb44ba73e39a17">
  <xsd:schema xmlns:xsd="http://www.w3.org/2001/XMLSchema" xmlns:xs="http://www.w3.org/2001/XMLSchema" xmlns:p="http://schemas.microsoft.com/office/2006/metadata/properties" xmlns:ns2="6510a123-a22d-45fe-a9be-6395c3c28992" xmlns:ns3="90c6255d-9e7a-4746-84ca-93002cf79953" targetNamespace="http://schemas.microsoft.com/office/2006/metadata/properties" ma:root="true" ma:fieldsID="d0ffadde4f4493531bb82e250fc7e462" ns2:_="" ns3:_="">
    <xsd:import namespace="6510a123-a22d-45fe-a9be-6395c3c28992"/>
    <xsd:import namespace="90c6255d-9e7a-4746-84ca-93002cf7995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MediaServiceSearchProperties" minOccurs="0"/>
                <xsd:element ref="ns2:lcf76f155ced4ddcb4097134ff3c332f"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10a123-a22d-45fe-a9be-6395c3c2899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3a2faa4b-a4e7-430d-a263-e7e8206ae33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0c6255d-9e7a-4746-84ca-93002cf79953"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90c6255d-9e7a-4746-84ca-93002cf79953">
      <UserInfo>
        <DisplayName/>
        <AccountId xsi:nil="true"/>
        <AccountType/>
      </UserInfo>
    </SharedWithUsers>
    <lcf76f155ced4ddcb4097134ff3c332f xmlns="6510a123-a22d-45fe-a9be-6395c3c2899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1FDFB51-1F3C-4A23-8ED8-B350E6E178E4}"/>
</file>

<file path=customXml/itemProps2.xml><?xml version="1.0" encoding="utf-8"?>
<ds:datastoreItem xmlns:ds="http://schemas.openxmlformats.org/officeDocument/2006/customXml" ds:itemID="{164C61ED-EC27-44D4-A645-544E9A5A452B}"/>
</file>

<file path=customXml/itemProps3.xml><?xml version="1.0" encoding="utf-8"?>
<ds:datastoreItem xmlns:ds="http://schemas.openxmlformats.org/officeDocument/2006/customXml" ds:itemID="{5FA7368B-B918-41A3-9D62-22CA03EA62B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Instructions</vt:lpstr>
      <vt:lpstr>1. Suivi des opportunités de PE</vt:lpstr>
      <vt:lpstr>2. Résumé des impacts</vt:lpstr>
      <vt:lpstr>'1. Suivi des opportunités de PE'!Print_Area</vt:lpstr>
      <vt:lpstr>'2. Résumé des impacts'!Print_Area</vt:lpstr>
      <vt:lpstr>Instructions!Print_Area</vt:lpstr>
      <vt:lpstr>'1. Suivi des opportunités de PE'!Print_Titles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UNIDO</dc:creator>
  <cp:keywords/>
  <dc:description/>
  <cp:lastModifiedBy>EKAFITRINA, Nisasia</cp:lastModifiedBy>
  <cp:revision/>
  <dcterms:created xsi:type="dcterms:W3CDTF">2017-09-26T06:12:45Z</dcterms:created>
  <dcterms:modified xsi:type="dcterms:W3CDTF">2024-11-25T09:19:26Z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721300</vt:r8>
  </property>
  <property fmtid="{D5CDD505-2E9C-101B-9397-08002B2CF9AE}" pid="3" name="ContentTypeId">
    <vt:lpwstr>0x0101007BDAC5588D271B4E8BC70D84495BC6F3</vt:lpwstr>
  </property>
  <property fmtid="{D5CDD505-2E9C-101B-9397-08002B2CF9AE}" pid="4" name="_SourceUrl">
    <vt:lpwstr/>
  </property>
  <property fmtid="{D5CDD505-2E9C-101B-9397-08002B2CF9AE}" pid="5" name="_SharedFileIndex">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ies>
</file>