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autoCompressPictures="0"/>
  <mc:AlternateContent xmlns:mc="http://schemas.openxmlformats.org/markup-compatibility/2006">
    <mc:Choice Requires="x15">
      <x15ac:absPath xmlns:x15ac="http://schemas.microsoft.com/office/spreadsheetml/2010/11/ac" url="C:\Users\EkafitrN\Downloads\EIP_Tools_output\EIP_Tools\"/>
    </mc:Choice>
  </mc:AlternateContent>
  <xr:revisionPtr revIDLastSave="0" documentId="13_ncr:1_{4AC97765-1D68-4A05-8B6B-3DDD0EE72B8B}" xr6:coauthVersionLast="47" xr6:coauthVersionMax="47" xr10:uidLastSave="{00000000-0000-0000-0000-000000000000}"/>
  <bookViews>
    <workbookView xWindow="28680" yWindow="-120" windowWidth="25440" windowHeight="15390" xr2:uid="{00000000-000D-0000-FFFF-FFFF00000000}"/>
  </bookViews>
  <sheets>
    <sheet name="Instructions" sheetId="6" r:id="rId1"/>
    <sheet name="1. Suivi du RECP" sheetId="1" r:id="rId2"/>
    <sheet name="2. Résumé (au niveau de l’entre" sheetId="8" r:id="rId3"/>
    <sheet name="3. Résumé (au niveau du parc)" sheetId="7" r:id="rId4"/>
  </sheets>
  <definedNames>
    <definedName name="formula">'1. Suivi du RECP'!$J$22</definedName>
    <definedName name="Implemented__yes_no_planned" comment="Please, select">'1. Suivi du RECP'!$E$22</definedName>
    <definedName name="_xlnm.Print_Area" localSheetId="1">'1. Suivi du RECP'!$A$1:$Y$117</definedName>
    <definedName name="_xlnm.Print_Area" localSheetId="2">'2. Résumé (au niveau de l’entre'!$A$1:$E$110</definedName>
    <definedName name="_xlnm.Print_Area" localSheetId="3">'3. Résumé (au niveau du parc)'!$A$1:$E$50</definedName>
    <definedName name="_xlnm.Print_Area" localSheetId="0">Instructions!$A$1:$CP$119</definedName>
    <definedName name="_xlnm.Print_Titles" localSheetId="1">'1. Suivi du RECP'!$8:$10</definedName>
    <definedName name="_xlnm.Print_Titles" localSheetId="2">'2. Résumé (au niveau de l’entre'!$1:$9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30" i="1" l="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C45" i="7"/>
  <c r="C49" i="7"/>
  <c r="C48" i="7"/>
  <c r="C47" i="7"/>
  <c r="C46" i="7"/>
  <c r="J17" i="1"/>
  <c r="M17" i="1"/>
  <c r="N17" i="1"/>
  <c r="J18" i="1"/>
  <c r="M18" i="1"/>
  <c r="N18" i="1"/>
  <c r="J19" i="1"/>
  <c r="M19" i="1"/>
  <c r="N19" i="1"/>
  <c r="J20" i="1"/>
  <c r="M20" i="1"/>
  <c r="N20" i="1"/>
  <c r="J21" i="1"/>
  <c r="M21" i="1"/>
  <c r="N21" i="1"/>
  <c r="J22" i="1"/>
  <c r="M22" i="1"/>
  <c r="N22" i="1"/>
  <c r="J23" i="1"/>
  <c r="M23" i="1"/>
  <c r="N23" i="1"/>
  <c r="J24" i="1"/>
  <c r="M24" i="1"/>
  <c r="N24" i="1"/>
  <c r="J25" i="1"/>
  <c r="M25" i="1"/>
  <c r="N25" i="1"/>
  <c r="J26" i="1"/>
  <c r="M26" i="1"/>
  <c r="N26" i="1"/>
  <c r="J27" i="1"/>
  <c r="M27" i="1"/>
  <c r="N27" i="1"/>
  <c r="J28" i="1"/>
  <c r="M28" i="1"/>
  <c r="N28" i="1"/>
  <c r="J29" i="1"/>
  <c r="M29" i="1"/>
  <c r="N29" i="1"/>
  <c r="J30" i="1"/>
  <c r="N30" i="1"/>
  <c r="J31" i="1"/>
  <c r="M31" i="1"/>
  <c r="N31" i="1"/>
  <c r="J32" i="1"/>
  <c r="M32" i="1"/>
  <c r="N32" i="1"/>
  <c r="J33" i="1"/>
  <c r="M33" i="1"/>
  <c r="N33" i="1"/>
  <c r="J34" i="1"/>
  <c r="M34" i="1"/>
  <c r="N34" i="1"/>
  <c r="J35" i="1"/>
  <c r="M35" i="1"/>
  <c r="N35" i="1"/>
  <c r="J36" i="1"/>
  <c r="M36" i="1"/>
  <c r="N36" i="1"/>
  <c r="J37" i="1"/>
  <c r="M37" i="1"/>
  <c r="N37" i="1"/>
  <c r="J38" i="1"/>
  <c r="M38" i="1"/>
  <c r="N38" i="1"/>
  <c r="J39" i="1"/>
  <c r="M39" i="1"/>
  <c r="N39" i="1"/>
  <c r="J40" i="1"/>
  <c r="M40" i="1"/>
  <c r="N40" i="1"/>
  <c r="J41" i="1"/>
  <c r="M41" i="1"/>
  <c r="N41" i="1"/>
  <c r="J42" i="1"/>
  <c r="M42" i="1"/>
  <c r="N42" i="1"/>
  <c r="J43" i="1"/>
  <c r="M43" i="1"/>
  <c r="N43" i="1"/>
  <c r="J44" i="1"/>
  <c r="M44" i="1"/>
  <c r="N44" i="1"/>
  <c r="J45" i="1"/>
  <c r="M45" i="1"/>
  <c r="N45" i="1"/>
  <c r="J46" i="1"/>
  <c r="M46" i="1"/>
  <c r="N46" i="1"/>
  <c r="J47" i="1"/>
  <c r="M47" i="1"/>
  <c r="N47" i="1"/>
  <c r="J48" i="1"/>
  <c r="M48" i="1"/>
  <c r="N48" i="1"/>
  <c r="J49" i="1"/>
  <c r="M49" i="1"/>
  <c r="N49" i="1"/>
  <c r="J50" i="1"/>
  <c r="M50" i="1"/>
  <c r="N50" i="1"/>
  <c r="J51" i="1"/>
  <c r="M51" i="1"/>
  <c r="N51" i="1"/>
  <c r="J52" i="1"/>
  <c r="M52" i="1"/>
  <c r="N52" i="1"/>
  <c r="J53" i="1"/>
  <c r="M53" i="1"/>
  <c r="N53" i="1"/>
  <c r="J54" i="1"/>
  <c r="M54" i="1"/>
  <c r="N54" i="1"/>
  <c r="J55" i="1"/>
  <c r="M55" i="1"/>
  <c r="N55" i="1"/>
  <c r="J56" i="1"/>
  <c r="M56" i="1"/>
  <c r="N56" i="1"/>
  <c r="J57" i="1"/>
  <c r="M57" i="1"/>
  <c r="N57" i="1"/>
  <c r="J58" i="1"/>
  <c r="M58" i="1"/>
  <c r="N58" i="1"/>
  <c r="J59" i="1"/>
  <c r="M59" i="1"/>
  <c r="N59" i="1"/>
  <c r="J60" i="1"/>
  <c r="M60" i="1"/>
  <c r="N60" i="1"/>
  <c r="J61" i="1"/>
  <c r="M61" i="1"/>
  <c r="N61" i="1"/>
  <c r="J62" i="1"/>
  <c r="M62" i="1"/>
  <c r="N62" i="1"/>
  <c r="J63" i="1"/>
  <c r="M63" i="1"/>
  <c r="N63" i="1"/>
  <c r="J64" i="1"/>
  <c r="M64" i="1"/>
  <c r="N64" i="1"/>
  <c r="J65" i="1"/>
  <c r="M65" i="1"/>
  <c r="N65" i="1"/>
  <c r="J66" i="1"/>
  <c r="M66" i="1"/>
  <c r="N66" i="1"/>
  <c r="C7" i="8"/>
  <c r="C7" i="7"/>
  <c r="J16" i="1"/>
  <c r="M16" i="1"/>
  <c r="N16" i="1"/>
  <c r="C40" i="7"/>
  <c r="C15" i="7"/>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0" i="8"/>
  <c r="C10" i="8"/>
  <c r="C44" i="7"/>
  <c r="C43" i="7"/>
  <c r="C42" i="7"/>
  <c r="C41" i="7"/>
  <c r="C39" i="7"/>
  <c r="C38" i="7"/>
  <c r="C37" i="7"/>
  <c r="C36" i="7"/>
  <c r="C35" i="7"/>
  <c r="C34" i="7"/>
  <c r="C33" i="7"/>
  <c r="C32" i="7"/>
  <c r="C31" i="7"/>
  <c r="C30" i="7"/>
  <c r="C29" i="7"/>
  <c r="C28" i="7"/>
  <c r="C27" i="7"/>
  <c r="C26" i="7"/>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M67" i="1"/>
  <c r="N67" i="1"/>
  <c r="M68" i="1"/>
  <c r="N68" i="1"/>
  <c r="M69" i="1"/>
  <c r="N69" i="1"/>
  <c r="M70" i="1"/>
  <c r="N70" i="1"/>
  <c r="M71" i="1"/>
  <c r="N71" i="1"/>
  <c r="M72" i="1"/>
  <c r="N72" i="1"/>
  <c r="M73" i="1"/>
  <c r="N73" i="1"/>
  <c r="M74" i="1"/>
  <c r="N74" i="1"/>
  <c r="M75" i="1"/>
  <c r="N75" i="1"/>
  <c r="M76" i="1"/>
  <c r="N76" i="1"/>
  <c r="M77" i="1"/>
  <c r="N77" i="1"/>
  <c r="M78" i="1"/>
  <c r="N78" i="1"/>
  <c r="M79" i="1"/>
  <c r="N79" i="1"/>
  <c r="M80" i="1"/>
  <c r="N80" i="1"/>
  <c r="M81" i="1"/>
  <c r="N81" i="1"/>
  <c r="M82" i="1"/>
  <c r="N82" i="1"/>
  <c r="M83" i="1"/>
  <c r="N83" i="1"/>
  <c r="M84" i="1"/>
  <c r="N84" i="1"/>
  <c r="M85" i="1"/>
  <c r="N85" i="1"/>
  <c r="M86" i="1"/>
  <c r="N86" i="1"/>
  <c r="M87" i="1"/>
  <c r="N87" i="1"/>
  <c r="M88" i="1"/>
  <c r="N88" i="1"/>
  <c r="M89" i="1"/>
  <c r="N89" i="1"/>
  <c r="M90" i="1"/>
  <c r="N90" i="1"/>
  <c r="M91" i="1"/>
  <c r="N91" i="1"/>
  <c r="M92" i="1"/>
  <c r="N92" i="1"/>
  <c r="M93" i="1"/>
  <c r="N93" i="1"/>
  <c r="M94" i="1"/>
  <c r="N94" i="1"/>
  <c r="M95" i="1"/>
  <c r="N95" i="1"/>
  <c r="M96" i="1"/>
  <c r="N96" i="1"/>
  <c r="M97" i="1"/>
  <c r="N97" i="1"/>
  <c r="M98" i="1"/>
  <c r="N98" i="1"/>
  <c r="M99" i="1"/>
  <c r="N99" i="1"/>
  <c r="M100" i="1"/>
  <c r="N100" i="1"/>
  <c r="M101" i="1"/>
  <c r="N101" i="1"/>
  <c r="M102" i="1"/>
  <c r="N102" i="1"/>
  <c r="M103" i="1"/>
  <c r="N103" i="1"/>
  <c r="M104" i="1"/>
  <c r="N104" i="1"/>
  <c r="M105" i="1"/>
  <c r="N105" i="1"/>
  <c r="M106" i="1"/>
  <c r="N106" i="1"/>
  <c r="M107" i="1"/>
  <c r="N107" i="1"/>
  <c r="M108" i="1"/>
  <c r="N108" i="1"/>
  <c r="M109" i="1"/>
  <c r="N109" i="1"/>
  <c r="M110" i="1"/>
  <c r="N110" i="1"/>
  <c r="M111" i="1"/>
  <c r="N111" i="1"/>
  <c r="M112" i="1"/>
  <c r="N112" i="1"/>
  <c r="M113" i="1"/>
  <c r="N113" i="1"/>
  <c r="M114" i="1"/>
  <c r="N114" i="1"/>
  <c r="M115" i="1"/>
  <c r="N115" i="1"/>
  <c r="C25" i="7"/>
  <c r="C10" i="7"/>
  <c r="C20" i="7"/>
  <c r="C24" i="7"/>
  <c r="C23" i="7"/>
  <c r="C22" i="7"/>
  <c r="C21" i="7"/>
  <c r="C19" i="7"/>
  <c r="C18" i="7"/>
  <c r="C17" i="7"/>
  <c r="C16" i="7"/>
  <c r="C13" i="7"/>
  <c r="C14" i="7"/>
  <c r="C12" i="7"/>
  <c r="C11" i="7"/>
  <c r="W15" i="1"/>
  <c r="M15" i="1"/>
  <c r="N15" i="1"/>
  <c r="J15" i="1"/>
  <c r="W14" i="1"/>
  <c r="M14" i="1"/>
  <c r="N14" i="1"/>
  <c r="J14" i="1"/>
  <c r="W13" i="1"/>
  <c r="M13" i="1"/>
  <c r="N13" i="1"/>
  <c r="J13" i="1"/>
  <c r="W12" i="1"/>
  <c r="M12" i="1"/>
  <c r="N12" i="1"/>
  <c r="J12" i="1"/>
  <c r="W11" i="1"/>
  <c r="M11" i="1"/>
  <c r="N11" i="1"/>
  <c r="J11" i="1"/>
  <c r="C9" i="7"/>
</calcChain>
</file>

<file path=xl/sharedStrings.xml><?xml version="1.0" encoding="utf-8"?>
<sst xmlns="http://schemas.openxmlformats.org/spreadsheetml/2006/main" count="516" uniqueCount="515">
  <si>
    <r>
      <rPr>
        <b/>
        <sz val="11"/>
        <color theme="1"/>
        <rFont val="Calibri"/>
        <family val="2"/>
        <scheme val="minor"/>
      </rPr>
      <t>Économies d’électricité</t>
    </r>
  </si>
  <si>
    <r>
      <rPr>
        <b/>
        <sz val="11"/>
        <color theme="1"/>
        <rFont val="Calibri"/>
        <family val="2"/>
        <scheme val="minor"/>
      </rPr>
      <t>Description des options</t>
    </r>
  </si>
  <si>
    <r>
      <rPr>
        <sz val="10"/>
        <color theme="1" tint="0.499984740745262"/>
        <rFont val="Calibri"/>
        <family val="2"/>
        <scheme val="minor"/>
      </rPr>
      <t>Veuillez sélectionner</t>
    </r>
  </si>
  <si>
    <r>
      <rPr>
        <b/>
        <sz val="11"/>
        <color theme="1"/>
        <rFont val="Calibri"/>
        <family val="2"/>
        <scheme val="minor"/>
      </rPr>
      <t>Économies d’eau</t>
    </r>
  </si>
  <si>
    <r>
      <rPr>
        <i/>
        <sz val="11"/>
        <color theme="0" tint="-0.499984740745262"/>
        <rFont val="Calibri"/>
        <family val="2"/>
        <scheme val="minor"/>
      </rPr>
      <t>- Mise en œuvre</t>
    </r>
  </si>
  <si>
    <r>
      <rPr>
        <i/>
        <sz val="11"/>
        <color theme="0" tint="-0.499984740745262"/>
        <rFont val="Calibri"/>
        <family val="2"/>
        <scheme val="minor"/>
      </rPr>
      <t>- Mise en œuvre prévue</t>
    </r>
  </si>
  <si>
    <r>
      <rPr>
        <b/>
        <sz val="11"/>
        <color theme="1"/>
        <rFont val="Calibri"/>
        <family val="2"/>
        <scheme val="minor"/>
      </rPr>
      <t>Retour sur investissement (délai moyen de récupération)</t>
    </r>
  </si>
  <si>
    <r>
      <rPr>
        <b/>
        <sz val="11"/>
        <color theme="1"/>
        <rFont val="Calibri"/>
        <family val="2"/>
        <scheme val="minor"/>
      </rPr>
      <t xml:space="preserve">Nombre d’industries évaluées </t>
    </r>
  </si>
  <si>
    <r>
      <rPr>
        <b/>
        <sz val="11"/>
        <color theme="1"/>
        <rFont val="Calibri"/>
        <family val="2"/>
        <scheme val="minor"/>
      </rPr>
      <t>Économies de matériaux et de produits chimiques (tonnes/an)</t>
    </r>
  </si>
  <si>
    <r>
      <rPr>
        <i/>
        <sz val="11"/>
        <color theme="0" tint="-0.499984740745262"/>
        <rFont val="Calibri"/>
        <family val="2"/>
        <scheme val="minor"/>
      </rPr>
      <t>- Une mise en œuvre peu probable</t>
    </r>
  </si>
  <si>
    <r>
      <rPr>
        <i/>
        <sz val="11"/>
        <color theme="0" tint="-0.499984740745262"/>
        <rFont val="Calibri"/>
        <family val="2"/>
        <scheme val="minor"/>
      </rPr>
      <t>- Mise en œuvre probable</t>
    </r>
  </si>
  <si>
    <r>
      <rPr>
        <i/>
        <sz val="11"/>
        <color theme="0" tint="-0.499984740745262"/>
        <rFont val="Calibri"/>
        <family val="2"/>
        <scheme val="minor"/>
      </rPr>
      <t xml:space="preserve">- Mise en œuvre probable </t>
    </r>
  </si>
  <si>
    <r>
      <rPr>
        <i/>
        <sz val="11"/>
        <color theme="0" tint="-0.499984740745262"/>
        <rFont val="Calibri"/>
        <family val="2"/>
        <scheme val="minor"/>
      </rPr>
      <t>- Mise en œuvre probable</t>
    </r>
  </si>
  <si>
    <r>
      <rPr>
        <i/>
        <sz val="11"/>
        <color theme="0" tint="-0.499984740745262"/>
        <rFont val="Calibri"/>
        <family val="2"/>
        <scheme val="minor"/>
      </rPr>
      <t xml:space="preserve">- Une mise en œuvre peu probable </t>
    </r>
  </si>
  <si>
    <r>
      <rPr>
        <i/>
        <sz val="11"/>
        <color theme="0" tint="-0.499984740745262"/>
        <rFont val="Calibri"/>
        <family val="2"/>
        <scheme val="minor"/>
      </rPr>
      <t>- Probablement mis en œuvre</t>
    </r>
  </si>
  <si>
    <r>
      <rPr>
        <i/>
        <sz val="11"/>
        <color theme="0" tint="-0.499984740745262"/>
        <rFont val="Calibri"/>
        <family val="2"/>
        <scheme val="minor"/>
      </rPr>
      <t>- Peu probable</t>
    </r>
  </si>
  <si>
    <r>
      <rPr>
        <b/>
        <sz val="11"/>
        <color theme="1"/>
        <rFont val="Calibri"/>
        <family val="2"/>
        <scheme val="minor"/>
      </rPr>
      <t>État de la mise en œuvre</t>
    </r>
  </si>
  <si>
    <r>
      <rPr>
        <b/>
        <sz val="10"/>
        <color theme="1"/>
        <rFont val="Calibri"/>
        <family val="2"/>
        <scheme val="minor"/>
      </rPr>
      <t>Nom du parc industriel</t>
    </r>
    <r>
      <rPr>
        <sz val="10"/>
        <color theme="1"/>
        <rFont val="Calibri"/>
        <family val="2"/>
        <scheme val="minor"/>
      </rPr>
      <t> </t>
    </r>
    <r>
      <rPr>
        <b/>
        <sz val="10"/>
        <color theme="1"/>
        <rFont val="Calibri"/>
        <family val="2"/>
        <scheme val="minor"/>
      </rPr>
      <t>:</t>
    </r>
  </si>
  <si>
    <r>
      <rPr>
        <sz val="10"/>
        <color theme="1" tint="0.499984740745262"/>
        <rFont val="Calibri"/>
        <family val="2"/>
        <scheme val="minor"/>
      </rPr>
      <t>Exemple d’entreprise n° 2</t>
    </r>
  </si>
  <si>
    <r>
      <rPr>
        <sz val="10"/>
        <color theme="1" tint="0.499984740745262"/>
        <rFont val="Calibri"/>
        <family val="2"/>
        <scheme val="minor"/>
      </rPr>
      <t>Exemple Entreprise n° 1</t>
    </r>
  </si>
  <si>
    <r>
      <rPr>
        <b/>
        <sz val="16"/>
        <color theme="0"/>
        <rFont val="Calibri"/>
        <family val="2"/>
        <scheme val="minor"/>
      </rPr>
      <t>AUTRES</t>
    </r>
  </si>
  <si>
    <r>
      <rPr>
        <b/>
        <sz val="16"/>
        <color theme="0"/>
        <rFont val="Calibri"/>
        <family val="2"/>
        <scheme val="minor"/>
      </rPr>
      <t>ÉCONOMIES FINANCIÈRES (euros)</t>
    </r>
  </si>
  <si>
    <r>
      <rPr>
        <b/>
        <sz val="16"/>
        <color theme="0"/>
        <rFont val="Calibri"/>
        <family val="2"/>
        <scheme val="minor"/>
      </rPr>
      <t>ÉCONOMIES DE MATÉRIAUX</t>
    </r>
  </si>
  <si>
    <r>
      <rPr>
        <b/>
        <sz val="16"/>
        <color theme="0"/>
        <rFont val="Calibri"/>
        <family val="2"/>
        <scheme val="minor"/>
      </rPr>
      <t>ÉCONOMIES D’EAU</t>
    </r>
  </si>
  <si>
    <r>
      <rPr>
        <b/>
        <sz val="16"/>
        <color theme="0"/>
        <rFont val="Calibri"/>
        <family val="2"/>
        <scheme val="minor"/>
      </rPr>
      <t>ÉCONOMIES DE CARBURANT</t>
    </r>
  </si>
  <si>
    <r>
      <rPr>
        <b/>
        <sz val="16"/>
        <rFont val="Calibri"/>
        <family val="2"/>
        <scheme val="minor"/>
      </rPr>
      <t>ÉCONOMIES D’ÉLECTRICITÉ</t>
    </r>
  </si>
  <si>
    <r>
      <rPr>
        <b/>
        <sz val="10"/>
        <color theme="1"/>
        <rFont val="Calibri"/>
        <family val="2"/>
        <scheme val="minor"/>
      </rPr>
      <t>Adresse électronique</t>
    </r>
    <r>
      <rPr>
        <sz val="10"/>
        <color theme="1"/>
        <rFont val="Calibri"/>
        <family val="2"/>
        <scheme val="minor"/>
      </rPr>
      <t> </t>
    </r>
    <r>
      <rPr>
        <b/>
        <sz val="10"/>
        <color theme="1"/>
        <rFont val="Calibri"/>
        <family val="2"/>
        <scheme val="minor"/>
      </rPr>
      <t>:</t>
    </r>
  </si>
  <si>
    <r>
      <rPr>
        <b/>
        <sz val="11"/>
        <color theme="1" tint="0.34998626667073579"/>
        <rFont val="Calibri"/>
        <family val="2"/>
        <scheme val="minor"/>
      </rPr>
      <t>au total</t>
    </r>
  </si>
  <si>
    <r>
      <rPr>
        <b/>
        <sz val="11"/>
        <color theme="1" tint="0.34998626667073579"/>
        <rFont val="Calibri"/>
        <family val="2"/>
        <scheme val="minor"/>
      </rPr>
      <t>MWh/an</t>
    </r>
  </si>
  <si>
    <r>
      <rPr>
        <b/>
        <sz val="11"/>
        <color theme="1" tint="0.34998626667073579"/>
        <rFont val="Calibri"/>
        <family val="2"/>
        <scheme val="minor"/>
      </rPr>
      <t>t CO₂/an</t>
    </r>
  </si>
  <si>
    <r>
      <rPr>
        <b/>
        <sz val="11"/>
        <color theme="1" tint="0.34998626667073579"/>
        <rFont val="Calibri"/>
        <family val="2"/>
        <scheme val="minor"/>
      </rPr>
      <t>GJ/an</t>
    </r>
  </si>
  <si>
    <r>
      <rPr>
        <b/>
        <sz val="11"/>
        <color theme="1" tint="0.34998626667073579"/>
        <rFont val="Calibri"/>
        <family val="2"/>
        <scheme val="minor"/>
      </rPr>
      <t>m³/an</t>
    </r>
  </si>
  <si>
    <r>
      <rPr>
        <b/>
        <sz val="11"/>
        <color theme="1" tint="0.34998626667073579"/>
        <rFont val="Calibri"/>
        <family val="2"/>
        <scheme val="minor"/>
      </rPr>
      <t>t/an</t>
    </r>
  </si>
  <si>
    <r>
      <rPr>
        <b/>
        <sz val="11"/>
        <color theme="1" tint="0.34998626667073579"/>
        <rFont val="Calibri"/>
        <family val="2"/>
        <scheme val="minor"/>
      </rPr>
      <t>€/an</t>
    </r>
  </si>
  <si>
    <r>
      <rPr>
        <sz val="11"/>
        <rFont val="Calibri"/>
        <family val="2"/>
        <scheme val="minor"/>
      </rPr>
      <t>an</t>
    </r>
  </si>
  <si>
    <r>
      <rPr>
        <b/>
        <sz val="11"/>
        <color theme="1"/>
        <rFont val="Calibri"/>
        <family val="2"/>
        <scheme val="minor"/>
      </rPr>
      <t>Economies financières (en euros)</t>
    </r>
  </si>
  <si>
    <r>
      <rPr>
        <b/>
        <sz val="11"/>
        <color theme="1"/>
        <rFont val="Calibri"/>
        <family val="2"/>
        <scheme val="minor"/>
      </rPr>
      <t>Économie de combustibles fossiles</t>
    </r>
  </si>
  <si>
    <r>
      <rPr>
        <b/>
        <sz val="11"/>
        <color theme="1"/>
        <rFont val="Calibri"/>
        <family val="2"/>
        <scheme val="minor"/>
      </rPr>
      <t>Nom et activités de l’entreprise</t>
    </r>
  </si>
  <si>
    <r>
      <rPr>
        <b/>
        <sz val="11"/>
        <color theme="1"/>
        <rFont val="Calibri"/>
        <family val="2"/>
        <scheme val="minor"/>
      </rPr>
      <t>Réduction des émissions</t>
    </r>
    <r>
      <rPr>
        <b/>
        <sz val="12"/>
        <color theme="1"/>
        <rFont val="Calibri"/>
        <family val="2"/>
        <scheme val="minor"/>
      </rPr>
      <t xml:space="preserve"> </t>
    </r>
    <r>
      <rPr>
        <b/>
        <sz val="11"/>
        <color theme="1"/>
        <rFont val="Calibri"/>
        <family val="2"/>
        <scheme val="minor"/>
      </rPr>
      <t>de CO</t>
    </r>
    <r>
      <rPr>
        <b/>
        <vertAlign val="subscript"/>
        <sz val="11"/>
        <color theme="1"/>
        <rFont val="Calibri"/>
        <family val="2"/>
        <scheme val="minor"/>
      </rPr>
      <t>2</t>
    </r>
  </si>
  <si>
    <r>
      <rPr>
        <sz val="10"/>
        <color theme="1" tint="0.499984740745262"/>
        <rFont val="Calibri"/>
        <family val="2"/>
        <scheme val="minor"/>
      </rPr>
      <t>Mis en œuvre</t>
    </r>
  </si>
  <si>
    <r>
      <rPr>
        <sz val="10"/>
        <color theme="1" tint="0.499984740745262"/>
        <rFont val="Calibri"/>
        <family val="2"/>
        <scheme val="minor"/>
      </rPr>
      <t>Prévu</t>
    </r>
  </si>
  <si>
    <r>
      <rPr>
        <sz val="10"/>
        <color theme="1" tint="0.499984740745262"/>
        <rFont val="Calibri"/>
        <family val="2"/>
        <scheme val="minor"/>
      </rPr>
      <t>Peu probable</t>
    </r>
  </si>
  <si>
    <r>
      <rPr>
        <sz val="10"/>
        <color theme="1" tint="0.499984740745262"/>
        <rFont val="Calibri"/>
        <family val="2"/>
        <scheme val="minor"/>
      </rPr>
      <t>S/O</t>
    </r>
  </si>
  <si>
    <r>
      <rPr>
        <sz val="10"/>
        <color theme="1" tint="0.499984740745262"/>
        <rFont val="Calibri"/>
        <family val="2"/>
        <scheme val="minor"/>
      </rPr>
      <t>09/2016</t>
    </r>
  </si>
  <si>
    <r>
      <rPr>
        <sz val="10"/>
        <color theme="1" tint="0.499984740745262"/>
        <rFont val="Calibri"/>
        <family val="2"/>
        <scheme val="minor"/>
      </rPr>
      <t>1er rapport intermédiaire et rapport détaillé de l’entreprise</t>
    </r>
  </si>
  <si>
    <r>
      <rPr>
        <sz val="10"/>
        <color theme="1" tint="0.499984740745262"/>
        <rFont val="Calibri"/>
        <family val="2"/>
        <scheme val="minor"/>
      </rPr>
      <t>2ème rapport intermédiaire</t>
    </r>
  </si>
  <si>
    <r>
      <rPr>
        <sz val="10"/>
        <color theme="1" tint="0.499984740745262"/>
        <rFont val="Calibri"/>
        <family val="2"/>
        <scheme val="minor"/>
      </rPr>
      <t>Mise en place d’un contrôle automatique de la combustion pour la chaudière avec mesure en ligne de l’O2.</t>
    </r>
  </si>
  <si>
    <r>
      <rPr>
        <sz val="10"/>
        <color theme="1" tint="0.499984740745262"/>
        <rFont val="Calibri"/>
        <family val="2"/>
        <scheme val="minor"/>
      </rPr>
      <t>Charbon</t>
    </r>
  </si>
  <si>
    <r>
      <rPr>
        <sz val="10"/>
        <color theme="1" tint="0.499984740745262"/>
        <rFont val="Calibri"/>
        <family val="2"/>
        <scheme val="minor"/>
      </rPr>
      <t>Hypothèses prudentes. D’après d’autres études de cas, on peut s’attendre à des économies plus importantes (et par conséquent à une diminution du retour sur investissement)</t>
    </r>
  </si>
  <si>
    <r>
      <rPr>
        <sz val="10"/>
        <color theme="1" tint="0.499984740745262"/>
        <rFont val="Calibri"/>
        <family val="2"/>
        <scheme val="minor"/>
      </rPr>
      <t>Remplacement des moteurs à rendement standard par des moteurs à rendement supérieur</t>
    </r>
  </si>
  <si>
    <r>
      <rPr>
        <sz val="10"/>
        <color theme="1" tint="0.499984740745262"/>
        <rFont val="Calibri"/>
        <family val="2"/>
        <scheme val="minor"/>
      </rPr>
      <t>01/2016</t>
    </r>
  </si>
  <si>
    <r>
      <rPr>
        <sz val="10"/>
        <color theme="1" tint="0.499984740745262"/>
        <rFont val="Calibri"/>
        <family val="2"/>
        <scheme val="minor"/>
      </rPr>
      <t>Les autres moteurs peuvent être changés, mais il est recommandé d’attendre leur fin de vie</t>
    </r>
  </si>
  <si>
    <r>
      <rPr>
        <sz val="10"/>
        <color theme="1" tint="0.499984740745262"/>
        <rFont val="Calibri"/>
        <family val="2"/>
        <scheme val="minor"/>
      </rPr>
      <t>Nouvelle installation pour brûler les gaz d’échappement produits lors de la réaction chimique (torchage).</t>
    </r>
  </si>
  <si>
    <r>
      <rPr>
        <sz val="10"/>
        <color theme="1" tint="0.499984740745262"/>
        <rFont val="Calibri"/>
        <family val="2"/>
        <scheme val="minor"/>
      </rPr>
      <t>Réduction de la pollution atmosphérique et amélioration de la qualité de l’air pour les communautés voisines</t>
    </r>
  </si>
  <si>
    <r>
      <rPr>
        <sz val="10"/>
        <color theme="1" tint="0.499984740745262"/>
        <rFont val="Calibri"/>
        <family val="2"/>
        <scheme val="minor"/>
      </rPr>
      <t>Une nouvelle législation est attendue dans les 5 prochaines années, ce qui obligera l’entreprise à installer cette option</t>
    </r>
  </si>
  <si>
    <r>
      <rPr>
        <sz val="10"/>
        <color theme="1" tint="0.499984740745262"/>
        <rFont val="Calibri"/>
        <family val="2"/>
        <scheme val="minor"/>
      </rPr>
      <t xml:space="preserve">Réparer les fuites dans le réseau d’air comprimé. </t>
    </r>
  </si>
  <si>
    <r>
      <rPr>
        <sz val="10"/>
        <color theme="1" tint="0.499984740745262"/>
        <rFont val="Calibri"/>
        <family val="2"/>
        <scheme val="minor"/>
      </rPr>
      <t>Probable</t>
    </r>
  </si>
  <si>
    <r>
      <rPr>
        <sz val="10"/>
        <color theme="1" tint="0.499984740745262"/>
        <rFont val="Calibri"/>
        <family val="2"/>
        <scheme val="minor"/>
      </rPr>
      <t>Mise en place d’une station d’épuration des eaux usées pour la réutilisation de l’eau</t>
    </r>
  </si>
  <si>
    <r>
      <rPr>
        <sz val="10"/>
        <color theme="1" tint="0.499984740745262"/>
        <rFont val="Calibri"/>
        <family val="2"/>
        <scheme val="minor"/>
      </rPr>
      <t>La DCO a pu être réduite de 1 000 à 200 mg/l</t>
    </r>
  </si>
  <si>
    <r>
      <rPr>
        <sz val="10"/>
        <color theme="1" tint="0.499984740745262"/>
        <rFont val="Calibri"/>
        <family val="2"/>
        <scheme val="minor"/>
      </rPr>
      <t>Une analyse plus approfondie doit être effectuée pour évaluer l’investissement. L’entreprise prendra une décision après cette analyse</t>
    </r>
  </si>
  <si>
    <r>
      <rPr>
        <b/>
        <sz val="14"/>
        <color theme="0"/>
        <rFont val="Arial"/>
        <family val="2"/>
      </rPr>
      <t>RAISON D’ÊTRE DE L’OUTIL</t>
    </r>
  </si>
  <si>
    <r>
      <rPr>
        <b/>
        <sz val="14"/>
        <color theme="0"/>
        <rFont val="Arial"/>
        <family val="2"/>
      </rPr>
      <t>OBJECTIFS DE L’OUTIL</t>
    </r>
  </si>
  <si>
    <r>
      <rPr>
        <b/>
        <sz val="14"/>
        <color theme="0"/>
        <rFont val="Arial"/>
        <family val="2"/>
      </rPr>
      <t>ÉTAPES ET INSTRUCTIONS</t>
    </r>
  </si>
  <si>
    <r>
      <rPr>
        <b/>
        <sz val="14"/>
        <color rgb="FFD32D20"/>
        <rFont val="Calibri"/>
        <family val="2"/>
        <scheme val="minor"/>
      </rPr>
      <t>ÉTAPES DANS L’OUTIL</t>
    </r>
  </si>
  <si>
    <r>
      <rPr>
        <b/>
        <sz val="14"/>
        <color theme="1" tint="0.34998626667073579"/>
        <rFont val="Calibri"/>
        <family val="2"/>
        <scheme val="minor"/>
      </rPr>
      <t>INSTRUCTIONS DÉTAILLÉES</t>
    </r>
  </si>
  <si>
    <r>
      <rPr>
        <b/>
        <sz val="14"/>
        <color theme="1" tint="0.499984740745262"/>
        <rFont val="Calibri"/>
        <family val="2"/>
        <scheme val="minor"/>
      </rPr>
      <t>DURÉE ESTIMÉE DE RÉALISATION DE L’OUTIL</t>
    </r>
  </si>
  <si>
    <r>
      <rPr>
        <b/>
        <sz val="14"/>
        <color theme="0"/>
        <rFont val="Calibri"/>
        <family val="2"/>
        <scheme val="minor"/>
      </rPr>
      <t>ÉTAPE</t>
    </r>
    <r>
      <rPr>
        <sz val="14"/>
        <color theme="0"/>
        <rFont val="Calibri"/>
        <family val="2"/>
        <scheme val="minor"/>
      </rPr>
      <t> </t>
    </r>
    <r>
      <rPr>
        <b/>
        <sz val="14"/>
        <color theme="0"/>
        <rFont val="Calibri"/>
        <family val="2"/>
        <scheme val="minor"/>
      </rPr>
      <t>1</t>
    </r>
  </si>
  <si>
    <r>
      <rPr>
        <b/>
        <sz val="11"/>
        <rFont val="Calibri"/>
        <family val="2"/>
        <scheme val="minor"/>
      </rPr>
      <t xml:space="preserve">Analyse simple de base </t>
    </r>
    <r>
      <rPr>
        <sz val="11"/>
        <rFont val="Calibri"/>
        <family val="2"/>
        <scheme val="minor"/>
      </rPr>
      <t xml:space="preserve">
</t>
    </r>
    <r>
      <rPr>
        <b/>
        <sz val="11"/>
        <rFont val="Calibri"/>
        <family val="2"/>
        <scheme val="minor"/>
      </rPr>
      <t xml:space="preserve"> </t>
    </r>
  </si>
  <si>
    <r>
      <rPr>
        <b/>
        <sz val="11"/>
        <rFont val="Calibri"/>
        <family val="2"/>
        <scheme val="minor"/>
      </rPr>
      <t xml:space="preserve">Analyse détaillée </t>
    </r>
    <r>
      <rPr>
        <sz val="11"/>
        <rFont val="Calibri"/>
        <family val="2"/>
        <scheme val="minor"/>
      </rPr>
      <t xml:space="preserve">
</t>
    </r>
    <r>
      <rPr>
        <b/>
        <sz val="11"/>
        <rFont val="Calibri"/>
        <family val="2"/>
        <scheme val="minor"/>
      </rPr>
      <t xml:space="preserve"> </t>
    </r>
  </si>
  <si>
    <r>
      <rPr>
        <sz val="11"/>
        <rFont val="Calibri"/>
        <family val="2"/>
        <scheme val="minor"/>
      </rPr>
      <t>Lieu où l’étape 
peut être réalisée</t>
    </r>
  </si>
  <si>
    <r>
      <rPr>
        <b/>
        <sz val="14"/>
        <color theme="0"/>
        <rFont val="Arial"/>
        <family val="2"/>
      </rPr>
      <t>EXEMPLE D’APPLICATION PRATIQUE</t>
    </r>
  </si>
  <si>
    <r>
      <rPr>
        <b/>
        <sz val="12"/>
        <color rgb="FFD32D20"/>
        <rFont val="Calibri"/>
        <family val="2"/>
        <scheme val="minor"/>
      </rPr>
      <t>Leçons tirées de l’application de l’outil</t>
    </r>
  </si>
  <si>
    <r>
      <rPr>
        <b/>
        <sz val="14"/>
        <color theme="0"/>
        <rFont val="Arial"/>
        <family val="2"/>
      </rPr>
      <t>AUTRES LECTURES</t>
    </r>
  </si>
  <si>
    <r>
      <rPr>
        <b/>
        <sz val="12"/>
        <color rgb="FFD32D20"/>
        <rFont val="Calibri"/>
        <family val="2"/>
        <scheme val="minor"/>
      </rPr>
      <t>Où trouver plus d’informations sur les outils PEI de l’ONUDI</t>
    </r>
    <r>
      <rPr>
        <sz val="12"/>
        <color rgb="FFD32D20"/>
        <rFont val="Calibri"/>
        <family val="2"/>
        <scheme val="minor"/>
      </rPr>
      <t> </t>
    </r>
    <r>
      <rPr>
        <b/>
        <sz val="12"/>
        <color rgb="FFD32D20"/>
        <rFont val="Calibri"/>
        <family val="2"/>
        <scheme val="minor"/>
      </rPr>
      <t>?</t>
    </r>
  </si>
  <si>
    <r>
      <rPr>
        <b/>
        <sz val="12"/>
        <color rgb="FFD32D20"/>
        <rFont val="Calibri"/>
        <family val="2"/>
        <scheme val="minor"/>
      </rPr>
      <t>Comment mettre en place des parcs éco-industriels</t>
    </r>
    <r>
      <rPr>
        <sz val="12"/>
        <color rgb="FFD32D20"/>
        <rFont val="Calibri"/>
        <family val="2"/>
        <scheme val="minor"/>
      </rPr>
      <t> </t>
    </r>
    <r>
      <rPr>
        <b/>
        <sz val="12"/>
        <color rgb="FFD32D20"/>
        <rFont val="Calibri"/>
        <family val="2"/>
        <scheme val="minor"/>
      </rPr>
      <t>?</t>
    </r>
  </si>
  <si>
    <t>Manuel pour la boîte à outils de l’ONUDI sur les parcs éco-industriels</t>
  </si>
  <si>
    <t>Manuel de mise en œuvre et boîte à outils pour les parcs éco-industriels</t>
  </si>
  <si>
    <t>(ONUDI, 2019)</t>
  </si>
  <si>
    <r>
      <rPr>
        <b/>
        <sz val="14"/>
        <color theme="0"/>
        <rFont val="Arial"/>
        <family val="2"/>
      </rPr>
      <t>LISTE DES ACRONYMES</t>
    </r>
  </si>
  <si>
    <r>
      <rPr>
        <sz val="11"/>
        <rFont val="Calibri"/>
        <family val="2"/>
        <scheme val="minor"/>
      </rPr>
      <t>CAPEX</t>
    </r>
  </si>
  <si>
    <r>
      <rPr>
        <sz val="11"/>
        <rFont val="Calibri"/>
        <family val="2"/>
        <scheme val="minor"/>
      </rPr>
      <t>Dépenses en capital</t>
    </r>
  </si>
  <si>
    <r>
      <rPr>
        <sz val="11"/>
        <rFont val="Calibri"/>
        <family val="2"/>
        <scheme val="minor"/>
      </rPr>
      <t>Dioxyde de carbone</t>
    </r>
  </si>
  <si>
    <r>
      <rPr>
        <sz val="11"/>
        <rFont val="Calibri"/>
        <family val="2"/>
        <scheme val="minor"/>
      </rPr>
      <t>Équivalent en dioxyde de carbone</t>
    </r>
  </si>
  <si>
    <r>
      <rPr>
        <sz val="11"/>
        <rFont val="Calibri"/>
        <family val="2"/>
        <scheme val="minor"/>
      </rPr>
      <t>PEI</t>
    </r>
  </si>
  <si>
    <r>
      <rPr>
        <sz val="11"/>
        <rFont val="Calibri"/>
        <family val="2"/>
        <scheme val="minor"/>
      </rPr>
      <t>Parc éco-industriel</t>
    </r>
  </si>
  <si>
    <r>
      <rPr>
        <sz val="11"/>
        <rFont val="Calibri"/>
        <family val="2"/>
        <scheme val="minor"/>
      </rPr>
      <t>GES</t>
    </r>
  </si>
  <si>
    <r>
      <rPr>
        <sz val="11"/>
        <rFont val="Calibri"/>
        <family val="2"/>
        <scheme val="minor"/>
      </rPr>
      <t>Gaz à effet de serre</t>
    </r>
  </si>
  <si>
    <r>
      <rPr>
        <sz val="11"/>
        <rFont val="Calibri"/>
        <family val="2"/>
        <scheme val="minor"/>
      </rPr>
      <t>NOx</t>
    </r>
  </si>
  <si>
    <r>
      <rPr>
        <sz val="11"/>
        <rFont val="Calibri"/>
        <family val="2"/>
        <scheme val="minor"/>
      </rPr>
      <t>Oxydes d’azote</t>
    </r>
  </si>
  <si>
    <r>
      <rPr>
        <sz val="11"/>
        <rFont val="Calibri"/>
        <family val="2"/>
        <scheme val="minor"/>
      </rPr>
      <t>OHS</t>
    </r>
  </si>
  <si>
    <r>
      <rPr>
        <sz val="11"/>
        <rFont val="Calibri"/>
        <family val="2"/>
        <scheme val="minor"/>
      </rPr>
      <t>Santé et sécurité au travail</t>
    </r>
  </si>
  <si>
    <r>
      <rPr>
        <sz val="11"/>
        <rFont val="Calibri"/>
        <family val="2"/>
        <scheme val="minor"/>
      </rPr>
      <t>OPEX</t>
    </r>
  </si>
  <si>
    <r>
      <rPr>
        <sz val="11"/>
        <rFont val="Calibri"/>
        <family val="2"/>
        <scheme val="minor"/>
      </rPr>
      <t>Dépenses opérationnelles</t>
    </r>
  </si>
  <si>
    <r>
      <rPr>
        <sz val="11"/>
        <rFont val="Calibri"/>
        <family val="2"/>
        <scheme val="minor"/>
      </rPr>
      <t>ONUDI</t>
    </r>
  </si>
  <si>
    <r>
      <rPr>
        <sz val="11"/>
        <rFont val="Calibri"/>
        <family val="2"/>
        <scheme val="minor"/>
      </rPr>
      <t>Organisation des Nations unies pour le développement industriel</t>
    </r>
  </si>
  <si>
    <r>
      <rPr>
        <b/>
        <sz val="14"/>
        <color theme="0"/>
        <rFont val="Arial"/>
        <family val="2"/>
      </rPr>
      <t>QUESTIONS OU COMMENTAIRES</t>
    </r>
  </si>
  <si>
    <t>Pour toute question, commentaire ou demande d’information, veuillez envoyer un courriel :</t>
  </si>
  <si>
    <r>
      <rPr>
        <sz val="11"/>
        <rFont val="Calibri"/>
        <family val="2"/>
        <scheme val="minor"/>
      </rPr>
      <t>Gestionnaire/coordinateur d’une agence de développement</t>
    </r>
  </si>
  <si>
    <r>
      <rPr>
        <sz val="11"/>
        <rFont val="Calibri"/>
        <family val="2"/>
        <scheme val="minor"/>
      </rPr>
      <t>Expert / consultant PEI</t>
    </r>
  </si>
  <si>
    <r>
      <rPr>
        <b/>
        <sz val="14"/>
        <color rgb="FFD32D20"/>
        <rFont val="Calibri"/>
        <family val="2"/>
        <scheme val="minor"/>
      </rPr>
      <t>Version de l’outil</t>
    </r>
    <r>
      <rPr>
        <sz val="14"/>
        <color rgb="FFD32D20"/>
        <rFont val="Calibri"/>
        <family val="2"/>
        <scheme val="minor"/>
      </rPr>
      <t> </t>
    </r>
    <r>
      <rPr>
        <b/>
        <sz val="14"/>
        <color rgb="FFD32D20"/>
        <rFont val="Calibri"/>
        <family val="2"/>
        <scheme val="minor"/>
      </rPr>
      <t>:</t>
    </r>
    <r>
      <rPr>
        <b/>
        <sz val="11"/>
        <color rgb="FFFFC000"/>
        <rFont val="Calibri"/>
        <family val="2"/>
        <scheme val="minor"/>
      </rPr>
      <t xml:space="preserve"> </t>
    </r>
    <r>
      <rPr>
        <sz val="11"/>
        <rFont val="Calibri"/>
        <family val="2"/>
        <scheme val="minor"/>
      </rPr>
      <t>V2, avril 2019</t>
    </r>
  </si>
  <si>
    <r>
      <rPr>
        <b/>
        <sz val="14"/>
        <color rgb="FFD32D20"/>
        <rFont val="Calibri"/>
        <family val="2"/>
        <scheme val="minor"/>
      </rPr>
      <t>Avis de non-responsabilité</t>
    </r>
    <r>
      <rPr>
        <sz val="14"/>
        <color rgb="FFD32D20"/>
        <rFont val="Calibri"/>
        <family val="2"/>
        <scheme val="minor"/>
      </rPr>
      <t> </t>
    </r>
    <r>
      <rPr>
        <b/>
        <sz val="14"/>
        <color rgb="FFD32D20"/>
        <rFont val="Calibri"/>
        <family val="2"/>
        <scheme val="minor"/>
      </rPr>
      <t>:</t>
    </r>
    <r>
      <rPr>
        <b/>
        <sz val="14"/>
        <color rgb="FFFFC000"/>
        <rFont val="Calibri"/>
        <family val="2"/>
        <scheme val="minor"/>
      </rPr>
      <t xml:space="preserve"> </t>
    </r>
    <r>
      <rPr>
        <sz val="11"/>
        <color theme="1"/>
        <rFont val="Calibri"/>
        <family val="2"/>
        <scheme val="minor"/>
      </rPr>
      <t>L’ONUDI ne peut être tenue responsable de l’application de cet outil et de ses résultats. La responsabilité de l’application de l’outil incombe exclusivement à l’utilisateur de l’outil.</t>
    </r>
  </si>
  <si>
    <r>
      <rPr>
        <sz val="11"/>
        <rFont val="Calibri"/>
        <family val="2"/>
        <scheme val="minor"/>
      </rPr>
      <t>RECP</t>
    </r>
  </si>
  <si>
    <r>
      <rPr>
        <sz val="11"/>
        <rFont val="Calibri"/>
        <family val="2"/>
        <scheme val="minor"/>
      </rPr>
      <t>Une production plus efficace et plus propre</t>
    </r>
  </si>
  <si>
    <r>
      <rPr>
        <b/>
        <sz val="11"/>
        <color theme="0"/>
        <rFont val="Calibri"/>
        <family val="2"/>
        <scheme val="minor"/>
      </rPr>
      <t>Outil de suivi RECP de l’ONUDI (V2)</t>
    </r>
  </si>
  <si>
    <r>
      <rPr>
        <b/>
        <sz val="16"/>
        <color theme="0"/>
        <rFont val="Calibri"/>
        <family val="2"/>
        <scheme val="minor"/>
      </rPr>
      <t>INFORMATIONS GÉNÉRALES</t>
    </r>
  </si>
  <si>
    <r>
      <rPr>
        <sz val="11"/>
        <rFont val="Calibri"/>
        <family val="2"/>
        <scheme val="minor"/>
      </rPr>
      <t>MWh</t>
    </r>
  </si>
  <si>
    <r>
      <rPr>
        <sz val="11"/>
        <rFont val="Calibri"/>
        <family val="2"/>
        <scheme val="minor"/>
      </rPr>
      <t>Mégawattheure</t>
    </r>
  </si>
  <si>
    <r>
      <rPr>
        <sz val="11"/>
        <rFont val="Calibri"/>
        <family val="2"/>
        <scheme val="minor"/>
      </rPr>
      <t>CO</t>
    </r>
    <r>
      <rPr>
        <vertAlign val="subscript"/>
        <sz val="11"/>
        <rFont val="Calibri"/>
        <family val="2"/>
        <scheme val="minor"/>
      </rPr>
      <t>2</t>
    </r>
  </si>
  <si>
    <r>
      <rPr>
        <sz val="11"/>
        <rFont val="Calibri"/>
        <family val="2"/>
        <scheme val="minor"/>
      </rPr>
      <t>t</t>
    </r>
  </si>
  <si>
    <r>
      <rPr>
        <sz val="11"/>
        <rFont val="Calibri"/>
        <family val="2"/>
        <scheme val="minor"/>
      </rPr>
      <t>tonnes (métriques)</t>
    </r>
  </si>
  <si>
    <r>
      <rPr>
        <sz val="11"/>
        <rFont val="Calibri"/>
        <family val="2"/>
        <scheme val="minor"/>
      </rPr>
      <t>année</t>
    </r>
  </si>
  <si>
    <r>
      <rPr>
        <sz val="11"/>
        <rFont val="Calibri"/>
        <family val="2"/>
        <scheme val="minor"/>
      </rPr>
      <t>Les étapes peuvent être réalisées auprès du bureau de l’expert ou de l’agence de développement. Des visites aux entreprises sont nécessaires pour valider les données et la mise en œuvre du RECP</t>
    </r>
  </si>
  <si>
    <r>
      <rPr>
        <b/>
        <sz val="10"/>
        <color theme="1"/>
        <rFont val="Calibri"/>
        <family val="2"/>
        <scheme val="minor"/>
      </rPr>
      <t>Nom de la personne qui fait le rapport</t>
    </r>
    <r>
      <rPr>
        <sz val="10"/>
        <color theme="1"/>
        <rFont val="Calibri"/>
        <family val="2"/>
        <scheme val="minor"/>
      </rPr>
      <t> </t>
    </r>
    <r>
      <rPr>
        <b/>
        <sz val="10"/>
        <color theme="1"/>
        <rFont val="Calibri"/>
        <family val="2"/>
        <scheme val="minor"/>
      </rPr>
      <t>:</t>
    </r>
  </si>
  <si>
    <r>
      <rPr>
        <b/>
        <sz val="10"/>
        <color theme="1"/>
        <rFont val="Calibri"/>
        <family val="2"/>
        <scheme val="minor"/>
      </rPr>
      <t>Date de la dernière mise à jour (MM/AAAA)</t>
    </r>
    <r>
      <rPr>
        <sz val="10"/>
        <color theme="1"/>
        <rFont val="Calibri"/>
        <family val="2"/>
        <scheme val="minor"/>
      </rPr>
      <t> </t>
    </r>
    <r>
      <rPr>
        <b/>
        <sz val="10"/>
        <color theme="1"/>
        <rFont val="Calibri"/>
        <family val="2"/>
        <scheme val="minor"/>
      </rPr>
      <t>:</t>
    </r>
  </si>
  <si>
    <r>
      <rPr>
        <b/>
        <sz val="10"/>
        <color theme="1"/>
        <rFont val="Calibri"/>
        <family val="2"/>
        <scheme val="minor"/>
      </rPr>
      <t>Date de l’évaluation (MM/AAAA)</t>
    </r>
  </si>
  <si>
    <r>
      <rPr>
        <b/>
        <sz val="14"/>
        <color theme="0"/>
        <rFont val="Calibri"/>
        <family val="2"/>
        <scheme val="minor"/>
      </rPr>
      <t>RÉSULTATS</t>
    </r>
  </si>
  <si>
    <r>
      <rPr>
        <b/>
        <sz val="12"/>
        <color rgb="FFD32D20"/>
        <rFont val="Calibri"/>
        <family val="2"/>
        <scheme val="minor"/>
      </rPr>
      <t>Comment mettre en œuvre une production propre et économe en ressources</t>
    </r>
    <r>
      <rPr>
        <sz val="12"/>
        <color rgb="FFD32D20"/>
        <rFont val="Calibri"/>
        <family val="2"/>
        <scheme val="minor"/>
      </rPr>
      <t> </t>
    </r>
    <r>
      <rPr>
        <b/>
        <sz val="12"/>
        <color rgb="FFD32D20"/>
        <rFont val="Calibri"/>
        <family val="2"/>
        <scheme val="minor"/>
      </rPr>
      <t>?</t>
    </r>
  </si>
  <si>
    <t>(ONUDI, 2017)</t>
  </si>
  <si>
    <r>
      <rPr>
        <b/>
        <sz val="10"/>
        <color theme="1"/>
        <rFont val="Calibri"/>
        <family val="2"/>
        <scheme val="minor"/>
      </rPr>
      <t>Référence et source d’information</t>
    </r>
  </si>
  <si>
    <r>
      <rPr>
        <b/>
        <sz val="10"/>
        <color theme="1"/>
        <rFont val="Calibri"/>
        <family val="2"/>
        <scheme val="minor"/>
      </rPr>
      <t xml:space="preserve"> Description des options (résumé)</t>
    </r>
  </si>
  <si>
    <r>
      <rPr>
        <b/>
        <sz val="10"/>
        <color theme="1"/>
        <rFont val="Calibri"/>
        <family val="2"/>
        <scheme val="minor"/>
      </rPr>
      <t xml:space="preserve">Mise en œuvre (mise en œuvre / prévue / probable / improbable) </t>
    </r>
  </si>
  <si>
    <r>
      <rPr>
        <b/>
        <sz val="10"/>
        <color theme="1"/>
        <rFont val="Calibri"/>
        <family val="2"/>
        <scheme val="minor"/>
      </rPr>
      <t>Date de mise en œuvre (MM/AAAA)</t>
    </r>
  </si>
  <si>
    <r>
      <rPr>
        <b/>
        <sz val="10"/>
        <color theme="1"/>
        <rFont val="Calibri"/>
        <family val="2"/>
        <scheme val="minor"/>
      </rPr>
      <t>Résultats mesurés ou attendus</t>
    </r>
    <r>
      <rPr>
        <sz val="10"/>
        <color theme="1"/>
        <rFont val="Calibri"/>
        <family val="2"/>
        <scheme val="minor"/>
      </rPr>
      <t> </t>
    </r>
    <r>
      <rPr>
        <b/>
        <sz val="10"/>
        <color theme="1"/>
        <rFont val="Calibri"/>
        <family val="2"/>
        <scheme val="minor"/>
      </rPr>
      <t xml:space="preserve">? </t>
    </r>
  </si>
  <si>
    <r>
      <rPr>
        <b/>
        <sz val="10"/>
        <color theme="1"/>
        <rFont val="Calibri"/>
        <family val="2"/>
        <scheme val="minor"/>
      </rPr>
      <t>Énergie électrique (MWh/an)</t>
    </r>
  </si>
  <si>
    <r>
      <rPr>
        <b/>
        <sz val="10"/>
        <color theme="1"/>
        <rFont val="Calibri"/>
        <family val="2"/>
        <scheme val="minor"/>
      </rPr>
      <t>Intensité de CO</t>
    </r>
    <r>
      <rPr>
        <b/>
        <vertAlign val="subscript"/>
        <sz val="10"/>
        <color theme="1"/>
        <rFont val="Calibri"/>
        <family val="2"/>
        <scheme val="minor"/>
      </rPr>
      <t>2</t>
    </r>
    <r>
      <rPr>
        <b/>
        <sz val="10"/>
        <color theme="1"/>
        <rFont val="Calibri"/>
        <family val="2"/>
        <scheme val="minor"/>
      </rPr>
      <t xml:space="preserve"> du réseau national/local (tCO</t>
    </r>
    <r>
      <rPr>
        <b/>
        <vertAlign val="subscript"/>
        <sz val="10"/>
        <color theme="1"/>
        <rFont val="Calibri"/>
        <family val="2"/>
        <scheme val="minor"/>
      </rPr>
      <t>2</t>
    </r>
    <r>
      <rPr>
        <b/>
        <sz val="10"/>
        <color theme="1"/>
        <rFont val="Calibri"/>
        <family val="2"/>
        <scheme val="minor"/>
      </rPr>
      <t xml:space="preserve">/MWh) </t>
    </r>
  </si>
  <si>
    <r>
      <rPr>
        <b/>
        <sz val="10"/>
        <color theme="1"/>
        <rFont val="Calibri"/>
        <family val="2"/>
        <scheme val="minor"/>
      </rPr>
      <t>Économies de CO</t>
    </r>
    <r>
      <rPr>
        <b/>
        <vertAlign val="subscript"/>
        <sz val="10"/>
        <color theme="1"/>
        <rFont val="Calibri"/>
        <family val="2"/>
        <scheme val="minor"/>
      </rPr>
      <t>2</t>
    </r>
    <r>
      <rPr>
        <b/>
        <sz val="10"/>
        <color theme="1"/>
        <rFont val="Calibri"/>
        <family val="2"/>
        <scheme val="minor"/>
      </rPr>
      <t xml:space="preserve"> (tCO</t>
    </r>
    <r>
      <rPr>
        <b/>
        <vertAlign val="subscript"/>
        <sz val="10"/>
        <color theme="1"/>
        <rFont val="Calibri"/>
        <family val="2"/>
        <scheme val="minor"/>
      </rPr>
      <t>2</t>
    </r>
    <r>
      <rPr>
        <b/>
        <sz val="10"/>
        <color theme="1"/>
        <rFont val="Calibri"/>
        <family val="2"/>
        <scheme val="minor"/>
      </rPr>
      <t>/an)</t>
    </r>
  </si>
  <si>
    <r>
      <rPr>
        <b/>
        <sz val="10"/>
        <color theme="1"/>
        <rFont val="Calibri"/>
        <family val="2"/>
        <scheme val="minor"/>
      </rPr>
      <t>Énergie combustible (GJ/an)</t>
    </r>
  </si>
  <si>
    <r>
      <rPr>
        <b/>
        <sz val="10"/>
        <color theme="1"/>
        <rFont val="Calibri"/>
        <family val="2"/>
        <scheme val="minor"/>
      </rPr>
      <t>Intensité de</t>
    </r>
    <r>
      <rPr>
        <b/>
        <vertAlign val="subscript"/>
        <sz val="10"/>
        <color theme="1"/>
        <rFont val="Calibri"/>
        <family val="2"/>
        <scheme val="minor"/>
      </rPr>
      <t xml:space="preserve"> </t>
    </r>
    <r>
      <rPr>
        <b/>
        <sz val="10"/>
        <color theme="1"/>
        <rFont val="Calibri"/>
        <family val="2"/>
        <scheme val="minor"/>
      </rPr>
      <t>CO</t>
    </r>
    <r>
      <rPr>
        <b/>
        <vertAlign val="subscript"/>
        <sz val="10"/>
        <color theme="1"/>
        <rFont val="Calibri"/>
        <family val="2"/>
        <scheme val="minor"/>
      </rPr>
      <t>2</t>
    </r>
    <r>
      <rPr>
        <b/>
        <sz val="10"/>
        <color theme="1"/>
        <rFont val="Calibri"/>
        <family val="2"/>
        <scheme val="minor"/>
      </rPr>
      <t xml:space="preserve"> du carburant </t>
    </r>
    <r>
      <rPr>
        <sz val="10"/>
        <color theme="1"/>
        <rFont val="Calibri"/>
        <family val="2"/>
        <scheme val="minor"/>
      </rPr>
      <t xml:space="preserve">
</t>
    </r>
    <r>
      <rPr>
        <b/>
        <sz val="10"/>
        <color theme="1"/>
        <rFont val="Calibri"/>
        <family val="2"/>
        <scheme val="minor"/>
      </rPr>
      <t>(gCO</t>
    </r>
    <r>
      <rPr>
        <b/>
        <vertAlign val="subscript"/>
        <sz val="10"/>
        <color theme="1"/>
        <rFont val="Calibri"/>
        <family val="2"/>
        <scheme val="minor"/>
      </rPr>
      <t>2</t>
    </r>
    <r>
      <rPr>
        <b/>
        <sz val="10"/>
        <color theme="1"/>
        <rFont val="Calibri"/>
        <family val="2"/>
        <scheme val="minor"/>
      </rPr>
      <t>/MJ)</t>
    </r>
  </si>
  <si>
    <r>
      <rPr>
        <b/>
        <sz val="10"/>
        <color theme="1"/>
        <rFont val="Calibri"/>
        <family val="2"/>
        <scheme val="minor"/>
      </rPr>
      <t>Économies de</t>
    </r>
    <r>
      <rPr>
        <b/>
        <vertAlign val="subscript"/>
        <sz val="10"/>
        <color theme="1"/>
        <rFont val="Calibri"/>
        <family val="2"/>
        <scheme val="minor"/>
      </rPr>
      <t>CO2</t>
    </r>
    <r>
      <rPr>
        <b/>
        <sz val="10"/>
        <color theme="1"/>
        <rFont val="Calibri"/>
        <family val="2"/>
        <scheme val="minor"/>
      </rPr>
      <t xml:space="preserve"> (tCO</t>
    </r>
    <r>
      <rPr>
        <b/>
        <vertAlign val="subscript"/>
        <sz val="10"/>
        <color theme="1"/>
        <rFont val="Calibri"/>
        <family val="2"/>
        <scheme val="minor"/>
      </rPr>
      <t>2</t>
    </r>
    <r>
      <rPr>
        <b/>
        <sz val="10"/>
        <color theme="1"/>
        <rFont val="Calibri"/>
        <family val="2"/>
        <scheme val="minor"/>
      </rPr>
      <t>/an)</t>
    </r>
  </si>
  <si>
    <r>
      <rPr>
        <b/>
        <sz val="10"/>
        <color theme="1"/>
        <rFont val="Calibri"/>
        <family val="2"/>
        <scheme val="minor"/>
      </rPr>
      <t>Économies d’eau</t>
    </r>
    <r>
      <rPr>
        <sz val="10"/>
        <color theme="1"/>
        <rFont val="Calibri"/>
        <family val="2"/>
        <scheme val="minor"/>
      </rPr>
      <t xml:space="preserve">
</t>
    </r>
    <r>
      <rPr>
        <b/>
        <sz val="10"/>
        <color theme="1"/>
        <rFont val="Calibri"/>
        <family val="2"/>
        <scheme val="minor"/>
      </rPr>
      <t xml:space="preserve"> (m</t>
    </r>
    <r>
      <rPr>
        <b/>
        <vertAlign val="superscript"/>
        <sz val="10"/>
        <color theme="1"/>
        <rFont val="Calibri"/>
        <family val="2"/>
        <scheme val="minor"/>
      </rPr>
      <t>3</t>
    </r>
    <r>
      <rPr>
        <b/>
        <sz val="10"/>
        <color theme="1"/>
        <rFont val="Calibri"/>
        <family val="2"/>
        <scheme val="minor"/>
      </rPr>
      <t>/an)</t>
    </r>
  </si>
  <si>
    <r>
      <rPr>
        <b/>
        <sz val="10"/>
        <color theme="1"/>
        <rFont val="Calibri"/>
        <family val="2"/>
        <scheme val="minor"/>
      </rPr>
      <t>Réduction des eaux usées (données quantitatives ou qualitatives)</t>
    </r>
  </si>
  <si>
    <r>
      <rPr>
        <b/>
        <sz val="10"/>
        <color theme="1"/>
        <rFont val="Calibri"/>
        <family val="2"/>
        <scheme val="minor"/>
      </rPr>
      <t xml:space="preserve">Matériau 1 </t>
    </r>
    <r>
      <rPr>
        <sz val="10"/>
        <color theme="1"/>
        <rFont val="Calibri"/>
        <family val="2"/>
        <scheme val="minor"/>
      </rPr>
      <t xml:space="preserve">
</t>
    </r>
    <r>
      <rPr>
        <b/>
        <sz val="10"/>
        <color theme="1"/>
        <rFont val="Calibri"/>
        <family val="2"/>
        <scheme val="minor"/>
      </rPr>
      <t>(description)</t>
    </r>
  </si>
  <si>
    <r>
      <rPr>
        <b/>
        <sz val="10"/>
        <color theme="1"/>
        <rFont val="Calibri"/>
        <family val="2"/>
        <scheme val="minor"/>
      </rPr>
      <t xml:space="preserve">Matériau 1 </t>
    </r>
    <r>
      <rPr>
        <sz val="10"/>
        <color theme="1"/>
        <rFont val="Calibri"/>
        <family val="2"/>
        <scheme val="minor"/>
      </rPr>
      <t xml:space="preserve">
</t>
    </r>
    <r>
      <rPr>
        <b/>
        <sz val="10"/>
        <color theme="1"/>
        <rFont val="Calibri"/>
        <family val="2"/>
        <scheme val="minor"/>
      </rPr>
      <t>(tonnes/an)</t>
    </r>
  </si>
  <si>
    <r>
      <rPr>
        <b/>
        <sz val="10"/>
        <color theme="1"/>
        <rFont val="Calibri"/>
        <family val="2"/>
        <scheme val="minor"/>
      </rPr>
      <t xml:space="preserve">Matériau 2 </t>
    </r>
    <r>
      <rPr>
        <sz val="10"/>
        <color theme="1"/>
        <rFont val="Calibri"/>
        <family val="2"/>
        <scheme val="minor"/>
      </rPr>
      <t xml:space="preserve">
</t>
    </r>
    <r>
      <rPr>
        <b/>
        <sz val="10"/>
        <color theme="1"/>
        <rFont val="Calibri"/>
        <family val="2"/>
        <scheme val="minor"/>
      </rPr>
      <t>(description)</t>
    </r>
  </si>
  <si>
    <r>
      <rPr>
        <b/>
        <sz val="10"/>
        <color theme="1"/>
        <rFont val="Calibri"/>
        <family val="2"/>
        <scheme val="minor"/>
      </rPr>
      <t xml:space="preserve">Matériau 2 </t>
    </r>
    <r>
      <rPr>
        <sz val="10"/>
        <color theme="1"/>
        <rFont val="Calibri"/>
        <family val="2"/>
        <scheme val="minor"/>
      </rPr>
      <t xml:space="preserve">
</t>
    </r>
    <r>
      <rPr>
        <b/>
        <sz val="10"/>
        <color theme="1"/>
        <rFont val="Calibri"/>
        <family val="2"/>
        <scheme val="minor"/>
      </rPr>
      <t>(tonnes/an)</t>
    </r>
  </si>
  <si>
    <r>
      <rPr>
        <b/>
        <sz val="10"/>
        <color theme="1"/>
        <rFont val="Calibri"/>
        <family val="2"/>
        <scheme val="minor"/>
      </rPr>
      <t xml:space="preserve">Investissement </t>
    </r>
    <r>
      <rPr>
        <sz val="10"/>
        <color theme="1"/>
        <rFont val="Calibri"/>
        <family val="2"/>
        <scheme val="minor"/>
      </rPr>
      <t xml:space="preserve">
</t>
    </r>
    <r>
      <rPr>
        <b/>
        <sz val="10"/>
        <color theme="1"/>
        <rFont val="Calibri"/>
        <family val="2"/>
        <scheme val="minor"/>
      </rPr>
      <t>(€)</t>
    </r>
  </si>
  <si>
    <r>
      <rPr>
        <b/>
        <sz val="10"/>
        <color theme="1"/>
        <rFont val="Calibri"/>
        <family val="2"/>
        <scheme val="minor"/>
      </rPr>
      <t xml:space="preserve">Économies annuelles </t>
    </r>
    <r>
      <rPr>
        <sz val="10"/>
        <color theme="1"/>
        <rFont val="Calibri"/>
        <family val="2"/>
        <scheme val="minor"/>
      </rPr>
      <t xml:space="preserve">
</t>
    </r>
    <r>
      <rPr>
        <b/>
        <sz val="10"/>
        <color theme="1"/>
        <rFont val="Calibri"/>
        <family val="2"/>
        <scheme val="minor"/>
      </rPr>
      <t>(€/an)</t>
    </r>
  </si>
  <si>
    <r>
      <rPr>
        <b/>
        <sz val="10"/>
        <color theme="1"/>
        <rFont val="Calibri"/>
        <family val="2"/>
        <scheme val="minor"/>
      </rPr>
      <t xml:space="preserve">Retour sur investissement </t>
    </r>
    <r>
      <rPr>
        <sz val="10"/>
        <color theme="1"/>
        <rFont val="Calibri"/>
        <family val="2"/>
        <scheme val="minor"/>
      </rPr>
      <t xml:space="preserve">
</t>
    </r>
    <r>
      <rPr>
        <b/>
        <sz val="10"/>
        <color theme="1"/>
        <rFont val="Calibri"/>
        <family val="2"/>
        <scheme val="minor"/>
      </rPr>
      <t>(an)</t>
    </r>
  </si>
  <si>
    <r>
      <rPr>
        <b/>
        <sz val="10"/>
        <color theme="1"/>
        <rFont val="Calibri"/>
        <family val="2"/>
        <scheme val="minor"/>
      </rPr>
      <t>Autres avantages (par exemple, meilleures conditions de travail, réduction des risques d’accident, etc.)</t>
    </r>
  </si>
  <si>
    <r>
      <rPr>
        <b/>
        <sz val="10"/>
        <color theme="1"/>
        <rFont val="Calibri"/>
        <family val="2"/>
        <scheme val="minor"/>
      </rPr>
      <t>Remarques</t>
    </r>
  </si>
  <si>
    <r>
      <rPr>
        <b/>
        <sz val="12"/>
        <color rgb="FFD32D20"/>
        <rFont val="Calibri"/>
        <family val="2"/>
        <scheme val="minor"/>
      </rPr>
      <t>Suivi des résultats de la RECP en Afrique du Sud</t>
    </r>
  </si>
  <si>
    <r>
      <rPr>
        <sz val="11"/>
        <rFont val="Calibri"/>
        <family val="2"/>
        <scheme val="minor"/>
      </rPr>
      <t xml:space="preserve">Cet outil a été utilisé pour contrôler et rapporter les résultats des évaluations RECP menées auprès de 20 entreprises d’Epping Industria et de la zone de développement industriel d’East London en Afrique du Sud.  Les évaluations RECP ont été réalisées par le Centre national sud-africain pour la production propre (SA-NCPC) dans le cadre du projet pilote de PEI de l’ONUDI (2017-2018). 
</t>
    </r>
    <r>
      <rPr>
        <sz val="5"/>
        <rFont val="Calibri"/>
        <family val="2"/>
        <scheme val="minor"/>
      </rPr>
      <t xml:space="preserve">
</t>
    </r>
    <r>
      <rPr>
        <sz val="11"/>
        <rFont val="Calibri"/>
        <family val="2"/>
        <scheme val="minor"/>
      </rPr>
      <t>L’outil a présenté les résultats du RECP de manière claire et transparente. Les résumés des résultats produits par cet outil ont été utilisés dans les rapports d’avancement et les rapports finaux de l’ONUDI et de la SA-NCPC à l’intention du donateur du projet (par exemple le SECO) et des parties prenantes nationales (par exemple le ministère du commerce et de l’industrie).</t>
    </r>
  </si>
  <si>
    <r>
      <rPr>
        <sz val="11"/>
        <rFont val="Calibri"/>
        <family val="2"/>
        <scheme val="minor"/>
      </rPr>
      <t xml:space="preserve">L’outil est conçu pour être utilisé par les agences internationales de développement (par exemple, par les membres du personnel de l’ONUDI) et les prestataires de services (par exemple, les centres nationaux de production plus propre) qui travaillent sur des projets de PEI, ou qui sont impliqués dans les évaluations RECP dans les parcs industriels. Il est envisagé que le fichier principal de l’outil soit géré par un coordinateur de projet désigné (par exemple au siège de l’ONUDI). 
</t>
    </r>
    <r>
      <rPr>
        <sz val="5"/>
        <rFont val="Calibri"/>
        <family val="2"/>
        <scheme val="minor"/>
      </rPr>
      <t xml:space="preserve">
</t>
    </r>
    <r>
      <rPr>
        <sz val="11"/>
        <rFont val="Calibri"/>
        <family val="2"/>
        <scheme val="minor"/>
      </rPr>
      <t>L’outil peut être utilisé immédiatement après l’achèvement des évaluations RECP pour informer sur les résultats attendus / préliminaires. L’outil peut également être utilisé plusieurs mois après les évaluations RECP, pour rendre compte de la mise en œuvre et des résultats réels.</t>
    </r>
  </si>
  <si>
    <r>
      <rPr>
        <sz val="11"/>
        <rFont val="Calibri"/>
        <family val="2"/>
        <scheme val="minor"/>
      </rPr>
      <t xml:space="preserve">• Il est plus efficace de commencer à utiliser l’outil dès le début du projet. Il sert ainsi d’outil opérationnel pour guider le suivi des projets en cours et la mise en œuvre éventuelle des possibilités de RECP. 
</t>
    </r>
    <r>
      <rPr>
        <sz val="5"/>
        <rFont val="Calibri"/>
        <family val="2"/>
        <scheme val="minor"/>
      </rPr>
      <t xml:space="preserve">
</t>
    </r>
    <r>
      <rPr>
        <sz val="11"/>
        <rFont val="Calibri"/>
        <family val="2"/>
        <scheme val="minor"/>
      </rPr>
      <t xml:space="preserve">• Les conseils du coordinateur de l’agence de développement au consultant national sur la manière d’utiliser l’outil peuvent être utiles, en fonction de la complexité du projet et des évaluations RECP. Ces orientations pourraient également porter sur les priorités de suivi du donateur du projet et de l’agence de développement.
</t>
    </r>
    <r>
      <rPr>
        <sz val="5"/>
        <rFont val="Calibri"/>
        <family val="2"/>
        <scheme val="minor"/>
      </rPr>
      <t xml:space="preserve">
</t>
    </r>
    <r>
      <rPr>
        <sz val="11"/>
        <rFont val="Calibri"/>
        <family val="2"/>
        <scheme val="minor"/>
      </rPr>
      <t>• L’outil est très utile pour générer un résumé des résultats du RECP à inclure dans les rapports d’avancement du projet et les rapports finaux pour les parties prenantes nationales et le donateur.</t>
    </r>
  </si>
  <si>
    <r>
      <rPr>
        <sz val="11"/>
        <rFont val="Calibri"/>
        <family val="2"/>
        <scheme val="minor"/>
      </rPr>
      <t>Les projets relatifs aux parcs éco-industriels (PEI) et à la production propre et économe en ressources (PPER) ne peuvent être pleinement fructueux que s’ils produisent des résultats et des effets concrets. Il est donc important de suivre les résultats obtenus de manière standardisée et systématique. C’est particulièrement le cas pour les organisations de développement qui se concentrent sur la mise en œuvre de projets (comme l’ONUDI).</t>
    </r>
  </si>
  <si>
    <r>
      <rPr>
        <sz val="11"/>
        <rFont val="Calibri"/>
        <family val="2"/>
        <scheme val="minor"/>
      </rPr>
      <t>m</t>
    </r>
    <r>
      <rPr>
        <vertAlign val="superscript"/>
        <sz val="11"/>
        <rFont val="Calibri"/>
        <family val="2"/>
        <scheme val="minor"/>
      </rPr>
      <t>3</t>
    </r>
  </si>
  <si>
    <r>
      <rPr>
        <sz val="11"/>
        <rFont val="Calibri"/>
        <family val="2"/>
        <scheme val="minor"/>
      </rPr>
      <t>Mètres cubes</t>
    </r>
  </si>
  <si>
    <r>
      <rPr>
        <sz val="10"/>
        <color theme="1" tint="0.499984740745262"/>
        <rFont val="Calibri"/>
        <family val="2"/>
        <scheme val="minor"/>
      </rPr>
      <t>Mesuré</t>
    </r>
  </si>
  <si>
    <r>
      <rPr>
        <sz val="10"/>
        <color theme="1" tint="0.499984740745262"/>
        <rFont val="Calibri"/>
        <family val="2"/>
        <scheme val="minor"/>
      </rPr>
      <t>Attendu</t>
    </r>
  </si>
  <si>
    <r>
      <rPr>
        <sz val="11"/>
        <rFont val="Calibri"/>
        <family val="2"/>
        <scheme val="minor"/>
      </rPr>
      <t>L’objectif de cet outil est de suivre et de rapporter les économies de ressources et les résultats des évaluations RECP entreprises avec les entreprises dans les parcs industriels. Cet outil fournit une méthode standardisée pour calculer et suivre les avantages économiques, environnementaux et sociaux des opportunités RECP identifiées et mises en œuvre dans le cadre des projets de PEI de l’ONUDI.</t>
    </r>
  </si>
  <si>
    <r>
      <rPr>
        <b/>
        <sz val="11"/>
        <rFont val="Calibri"/>
        <family val="2"/>
        <scheme val="minor"/>
      </rPr>
      <t>Premier rapport</t>
    </r>
  </si>
  <si>
    <r>
      <rPr>
        <i/>
        <sz val="11"/>
        <rFont val="Calibri"/>
        <family val="2"/>
        <scheme val="minor"/>
      </rPr>
      <t>L’investissement en temps dépend du niveau de détail souhaité</t>
    </r>
    <r>
      <rPr>
        <i/>
        <vertAlign val="superscript"/>
        <sz val="11"/>
        <rFont val="Calibri"/>
        <family val="2"/>
        <scheme val="minor"/>
      </rPr>
      <t>1</t>
    </r>
  </si>
  <si>
    <r>
      <rPr>
        <vertAlign val="superscript"/>
        <sz val="11"/>
        <color theme="1"/>
        <rFont val="Calibri"/>
        <family val="2"/>
        <scheme val="minor"/>
      </rPr>
      <t xml:space="preserve">1 </t>
    </r>
    <r>
      <rPr>
        <sz val="11"/>
        <color theme="1"/>
        <rFont val="Calibri"/>
        <family val="2"/>
        <scheme val="minor"/>
      </rPr>
      <t xml:space="preserve">L’investissement en temps est calculé pour le rapport/suivi d’environ 20 évaluations RECP (dans les moyennes entreprises) </t>
    </r>
  </si>
  <si>
    <r>
      <rPr>
        <b/>
        <sz val="11"/>
        <rFont val="Calibri"/>
        <family val="2"/>
        <scheme val="minor"/>
      </rPr>
      <t>Contrôle</t>
    </r>
  </si>
  <si>
    <r>
      <t>Les outils et les méthodologies sont disponibles sur RECP</t>
    </r>
    <r>
      <rPr>
        <i/>
        <sz val="11"/>
        <color theme="1"/>
        <rFont val="Calibri"/>
        <family val="2"/>
        <scheme val="minor"/>
      </rPr>
      <t>net</t>
    </r>
  </si>
  <si>
    <r>
      <rPr>
        <sz val="10"/>
        <color theme="1"/>
        <rFont val="Calibri"/>
        <family val="2"/>
        <scheme val="minor"/>
      </rPr>
      <t>Si nécessaire, utiliser le facteur de conversion suivant (pouvoir calorifique supérieur) :</t>
    </r>
  </si>
  <si>
    <r>
      <rPr>
        <sz val="8"/>
        <color theme="1"/>
        <rFont val="Calibri"/>
        <family val="2"/>
        <scheme val="minor"/>
      </rPr>
      <t>1 tonne de charbon = 8,6 MWh = 31 GJ,
1 tonne de diesel = 12,5 MWh = 45 GJ
1 tonne de kérosène = 12,8 MWh = 46 GJ
1 tonne de fioul = 11,8 MWh = 42,5 GJ</t>
    </r>
  </si>
  <si>
    <r>
      <rPr>
        <sz val="8"/>
        <color theme="1"/>
        <rFont val="Calibri"/>
        <family val="2"/>
        <scheme val="minor"/>
      </rPr>
      <t>1 tonne de GPL = 12,8 MWh = 46 GJ
1 tonne de bois (sec) = 4,4 MWh = 16 GJ
1 tonne de gaz naturel = 15,3 MWh = 55,08 GJ (1 Nm3 = 0,043 GJ)</t>
    </r>
  </si>
  <si>
    <r>
      <rPr>
        <b/>
        <sz val="10"/>
        <color theme="1"/>
        <rFont val="Calibri"/>
        <family val="2"/>
        <scheme val="minor"/>
      </rPr>
      <t>S’il y a plus de deux économies de matériaux différentes, indiquer le total ici et les informations détaillées dans la dernière colonne</t>
    </r>
  </si>
  <si>
    <r>
      <rPr>
        <b/>
        <sz val="11"/>
        <color theme="0"/>
        <rFont val="Calibri"/>
        <family val="2"/>
        <scheme val="minor"/>
      </rPr>
      <t xml:space="preserve">  Outil de suivi RECP de l’ONUDI (V2)</t>
    </r>
  </si>
  <si>
    <r>
      <rPr>
        <b/>
        <sz val="24"/>
        <color theme="0"/>
        <rFont val="Calibri"/>
        <family val="2"/>
        <scheme val="minor"/>
      </rPr>
      <t xml:space="preserve"> SUIVI DU RECP</t>
    </r>
  </si>
  <si>
    <r>
      <rPr>
        <sz val="11"/>
        <rFont val="Calibri"/>
        <family val="2"/>
        <scheme val="minor"/>
      </rPr>
      <t>0,5 jour-personne</t>
    </r>
  </si>
  <si>
    <r>
      <rPr>
        <sz val="11"/>
        <rFont val="Calibri"/>
        <family val="2"/>
        <scheme val="minor"/>
      </rPr>
      <t>1 jour-personne</t>
    </r>
  </si>
  <si>
    <r>
      <rPr>
        <sz val="11"/>
        <rFont val="Calibri"/>
        <family val="2"/>
        <scheme val="minor"/>
      </rPr>
      <t>1 à 2 jours-personnes</t>
    </r>
  </si>
  <si>
    <r>
      <rPr>
        <sz val="11"/>
        <rFont val="Calibri"/>
        <family val="2"/>
        <scheme val="minor"/>
      </rPr>
      <t>2 à 3 jours-personnes</t>
    </r>
  </si>
  <si>
    <r>
      <rPr>
        <sz val="11"/>
        <rFont val="Calibri"/>
        <family val="2"/>
        <scheme val="minor"/>
      </rPr>
      <t>1 à 2 jours-personnes</t>
    </r>
  </si>
  <si>
    <r>
      <rPr>
        <sz val="11"/>
        <rFont val="Calibri"/>
        <family val="2"/>
        <scheme val="minor"/>
      </rPr>
      <t>Ces feuilles de travail résument les résultats du RECP au niveau de l’entreprise et du parc. Les fiches de travail sont automatiquement calculées sur la base de la fiche de suivi RECP (étape 1). 
Il n’est pas nécessaire de fournir des informations dans ces feuilles de travail. 
Ces feuilles de travail sont optimisées pour l’impression ou l’insertion dans des rapports de projet.</t>
    </r>
  </si>
  <si>
    <r>
      <rPr>
        <sz val="11"/>
        <rFont val="Calibri"/>
        <family val="2"/>
        <scheme val="minor"/>
      </rPr>
      <t xml:space="preserve">Veuillez ne déclarer qu’un seul parc industriel avec ce fichier Excel. Si le projet couvre plusieurs parcs industriels, veuillez créer un fichier séparé pour chaque parc industriel.
</t>
    </r>
    <r>
      <rPr>
        <sz val="5"/>
        <rFont val="Calibri"/>
        <family val="2"/>
        <scheme val="minor"/>
      </rPr>
      <t xml:space="preserve">
</t>
    </r>
    <r>
      <rPr>
        <sz val="11"/>
        <rFont val="Calibri"/>
        <family val="2"/>
        <scheme val="minor"/>
      </rPr>
      <t xml:space="preserve">S’il y a plus d’une option RECP pour une entreprise, il n’est pas nécessaire de répéter le nom de l’entreprise. Dans ce cas, vous pouvez laisser vide la ligne suivante dans la colonne « Nom de l’entreprise et activités ».
</t>
    </r>
    <r>
      <rPr>
        <sz val="5"/>
        <rFont val="Calibri"/>
        <family val="2"/>
        <scheme val="minor"/>
      </rPr>
      <t xml:space="preserve">
</t>
    </r>
    <r>
      <rPr>
        <sz val="11"/>
        <rFont val="Calibri"/>
        <family val="2"/>
        <scheme val="minor"/>
      </rPr>
      <t xml:space="preserve">Le suivi couvre des informations de base sur les options RECP identifiées et mises en œuvre, les économies d’électricité, les économies de carburant, les économies d’eau, les économies de matériaux, les économies financières et d’autres avantages. 
</t>
    </r>
    <r>
      <rPr>
        <sz val="5"/>
        <rFont val="Calibri"/>
        <family val="2"/>
        <scheme val="minor"/>
      </rPr>
      <t xml:space="preserve">
</t>
    </r>
    <r>
      <rPr>
        <sz val="11"/>
        <rFont val="Calibri"/>
        <family val="2"/>
        <scheme val="minor"/>
      </rPr>
      <t xml:space="preserve">Des exemples illustrant la manière de remplir les colonnes sont fournis dans la feuille de travail.
</t>
    </r>
    <r>
      <rPr>
        <sz val="5"/>
        <rFont val="Calibri"/>
        <family val="2"/>
        <scheme val="minor"/>
      </rPr>
      <t xml:space="preserve">
</t>
    </r>
    <r>
      <rPr>
        <b/>
        <sz val="11"/>
        <rFont val="Calibri"/>
        <family val="2"/>
        <scheme val="minor"/>
      </rPr>
      <t>Intensité de CO</t>
    </r>
    <r>
      <rPr>
        <b/>
        <vertAlign val="subscript"/>
        <sz val="11"/>
        <rFont val="Calibri"/>
        <family val="2"/>
        <scheme val="minor"/>
      </rPr>
      <t>2</t>
    </r>
    <r>
      <rPr>
        <b/>
        <sz val="11"/>
        <rFont val="Calibri"/>
        <family val="2"/>
        <scheme val="minor"/>
      </rPr>
      <t xml:space="preserve"> des combustibles</t>
    </r>
    <r>
      <rPr>
        <sz val="11"/>
        <rFont val="Calibri"/>
        <family val="2"/>
        <scheme val="minor"/>
      </rPr>
      <t> </t>
    </r>
    <r>
      <rPr>
        <b/>
        <sz val="11"/>
        <rFont val="Calibri"/>
        <family val="2"/>
        <scheme val="minor"/>
      </rPr>
      <t xml:space="preserve">: </t>
    </r>
    <r>
      <rPr>
        <sz val="11"/>
        <rFont val="Calibri"/>
        <family val="2"/>
        <scheme val="minor"/>
      </rPr>
      <t xml:space="preserve">
• La plupart des chiffres ont été moyennés à partir du rapport spécial du Groupe d’experts intergouvernemental sur l’évolution du climat.
• Pour les biocarburants, il est possible de sélectionner la biomasse issue de la déforestation et la « biomasse renouvelable » (par exemple, le bois reboisé). Si vous estimez que votre chiffre se situe entre ces deux extrêmes, veuillez sélectionner « Autre » et donner plus de détails dans la colonne « remarques ».
• Signaler également les options qui permettent de réduire la consommation de biomasse renouvelable (c’est-à-dire sans économies de CO</t>
    </r>
    <r>
      <rPr>
        <vertAlign val="subscript"/>
        <sz val="11"/>
        <rFont val="Calibri"/>
        <family val="2"/>
        <scheme val="minor"/>
      </rPr>
      <t>2)</t>
    </r>
    <r>
      <rPr>
        <sz val="11"/>
        <rFont val="Calibri"/>
        <family val="2"/>
        <scheme val="minor"/>
      </rPr>
      <t>.
• Si une option permet de remplacer les combustibles fossiles par de la biomasse renouvelable, vous pouvez supposer que le combustible fossile est économisé et sélectionner le combustible correspondant dans la liste de sélection. Si nécessaire, donnez des détails dans la dernière colonne.
• Par souci de simplicité, la valeur indiquée pour les charbons est une moyenne de l’intensité de CO</t>
    </r>
    <r>
      <rPr>
        <vertAlign val="subscript"/>
        <sz val="11"/>
        <rFont val="Calibri"/>
        <family val="2"/>
        <scheme val="minor"/>
      </rPr>
      <t>2</t>
    </r>
    <r>
      <rPr>
        <sz val="11"/>
        <rFont val="Calibri"/>
        <family val="2"/>
        <scheme val="minor"/>
      </rPr>
      <t xml:space="preserve"> des charbons les plus couramment utilisés dans l’industrie (c’est-à-dire l’anthracite, le charbon sub-bitumineux et le charbon bitumineux).</t>
    </r>
  </si>
  <si>
    <r>
      <rPr>
        <b/>
        <sz val="10"/>
        <color theme="1"/>
        <rFont val="Calibri"/>
        <family val="2"/>
        <scheme val="minor"/>
      </rPr>
      <t xml:space="preserve">Type de carburant  </t>
    </r>
    <r>
      <rPr>
        <sz val="10"/>
        <color theme="1"/>
        <rFont val="Calibri"/>
        <family val="2"/>
        <scheme val="minor"/>
      </rPr>
      <t xml:space="preserve">
</t>
    </r>
    <r>
      <rPr>
        <sz val="9"/>
        <color theme="1"/>
        <rFont val="Calibri"/>
        <family val="2"/>
        <scheme val="minor"/>
      </rPr>
      <t>(Si vous choisissez « autre », veuillez donner des détails dans la dernière colonne « Remarques »)</t>
    </r>
  </si>
  <si>
    <r>
      <rPr>
        <b/>
        <sz val="10"/>
        <color theme="1"/>
        <rFont val="Calibri"/>
        <family val="2"/>
        <scheme val="minor"/>
      </rPr>
      <t xml:space="preserve">Nom et activités de l’entreprise </t>
    </r>
    <r>
      <rPr>
        <sz val="10"/>
        <color theme="1"/>
        <rFont val="Calibri"/>
        <family val="2"/>
        <scheme val="minor"/>
      </rPr>
      <t xml:space="preserve">
</t>
    </r>
    <r>
      <rPr>
        <b/>
        <sz val="10"/>
        <color theme="1"/>
        <rFont val="Calibri"/>
        <family val="2"/>
        <scheme val="minor"/>
      </rPr>
      <t>(bref résumé)</t>
    </r>
    <r>
      <rPr>
        <sz val="10"/>
        <color theme="1"/>
        <rFont val="Calibri"/>
        <family val="2"/>
        <scheme val="minor"/>
      </rPr>
      <t xml:space="preserve">
</t>
    </r>
    <r>
      <rPr>
        <sz val="9"/>
        <color theme="1"/>
        <rFont val="Calibri"/>
        <family val="2"/>
        <scheme val="minor"/>
      </rPr>
      <t>Veuillez écrire le nom de l’entreprise une seule fois, à côté de la première option</t>
    </r>
  </si>
  <si>
    <r>
      <rPr>
        <b/>
        <sz val="24"/>
        <color theme="0"/>
        <rFont val="Arial"/>
        <family val="2"/>
      </rPr>
      <t>RÉSUMÉ</t>
    </r>
    <r>
      <rPr>
        <sz val="24"/>
        <color theme="0"/>
        <rFont val="Arial"/>
        <family val="2"/>
      </rPr>
      <t xml:space="preserve">
NIVEAU DU PARC</t>
    </r>
  </si>
  <si>
    <r>
      <rPr>
        <b/>
        <sz val="24"/>
        <color theme="0"/>
        <rFont val="Arial"/>
        <family val="2"/>
      </rPr>
      <t>RÉSUMÉ</t>
    </r>
    <r>
      <rPr>
        <sz val="24"/>
        <color theme="0"/>
        <rFont val="Arial"/>
        <family val="2"/>
      </rPr>
      <t xml:space="preserve">
AU NIVEAU DE L’ENTREPRISE</t>
    </r>
  </si>
  <si>
    <r>
      <rPr>
        <b/>
        <sz val="11"/>
        <color theme="1"/>
        <rFont val="Calibri"/>
        <family val="2"/>
        <scheme val="minor"/>
      </rPr>
      <t>Nombre total d’options RECP</t>
    </r>
  </si>
  <si>
    <r>
      <rPr>
        <sz val="11"/>
        <rFont val="Calibri"/>
        <family val="2"/>
        <scheme val="minor"/>
      </rPr>
      <t>CO</t>
    </r>
    <r>
      <rPr>
        <vertAlign val="subscript"/>
        <sz val="11"/>
        <rFont val="Calibri"/>
        <family val="2"/>
        <scheme val="minor"/>
      </rPr>
      <t>2</t>
    </r>
    <r>
      <rPr>
        <sz val="11"/>
        <rFont val="Calibri"/>
        <family val="2"/>
        <scheme val="minor"/>
      </rPr>
      <t>-eq</t>
    </r>
  </si>
  <si>
    <r>
      <rPr>
        <b/>
        <sz val="11"/>
        <rFont val="Calibri"/>
        <family val="2"/>
        <scheme val="minor"/>
      </rPr>
      <t>Premier rapport</t>
    </r>
  </si>
  <si>
    <r>
      <rPr>
        <b/>
        <sz val="11"/>
        <rFont val="Calibri"/>
        <family val="2"/>
        <scheme val="minor"/>
      </rPr>
      <t>Contrôle</t>
    </r>
  </si>
  <si>
    <r>
      <rPr>
        <sz val="11"/>
        <rFont val="Calibri"/>
        <family val="2"/>
        <scheme val="minor"/>
      </rPr>
      <t>0,5 jour-personne</t>
    </r>
  </si>
  <si>
    <r>
      <rPr>
        <sz val="11"/>
        <rFont val="Calibri"/>
        <family val="2"/>
        <scheme val="minor"/>
      </rPr>
      <t>1 jour-personne</t>
    </r>
  </si>
  <si>
    <r>
      <rPr>
        <sz val="11"/>
        <rFont val="Calibri"/>
        <family val="2"/>
        <scheme val="minor"/>
      </rPr>
      <t>1 jour-personne</t>
    </r>
  </si>
  <si>
    <r>
      <rPr>
        <sz val="10"/>
        <color theme="1" tint="0.499984740745262"/>
        <rFont val="Calibri"/>
        <family val="2"/>
        <scheme val="minor"/>
      </rPr>
      <t>Charbon</t>
    </r>
  </si>
  <si>
    <r>
      <rPr>
        <sz val="10"/>
        <color theme="1" tint="0.499984740745262"/>
        <rFont val="Calibri"/>
        <family val="2"/>
        <scheme val="minor"/>
      </rPr>
      <t>Attendu</t>
    </r>
  </si>
  <si>
    <r>
      <rPr>
        <sz val="10"/>
        <color theme="1" tint="0.499984740745262"/>
        <rFont val="Calibri"/>
        <family val="2"/>
        <scheme val="minor"/>
      </rPr>
      <t>Veuillez sélectionner</t>
    </r>
  </si>
  <si>
    <r>
      <rPr>
        <sz val="10"/>
        <color theme="1" tint="0.499984740745262"/>
        <rFont val="Calibri"/>
        <family val="2"/>
        <scheme val="minor"/>
      </rPr>
      <t>Peu probable</t>
    </r>
  </si>
  <si>
    <r>
      <rPr>
        <sz val="10"/>
        <color theme="1" tint="0.499984740745262"/>
        <rFont val="Calibri"/>
        <family val="2"/>
        <scheme val="minor"/>
      </rPr>
      <t>S/O</t>
    </r>
  </si>
  <si>
    <r>
      <rPr>
        <sz val="10"/>
        <color theme="1" tint="0.499984740745262"/>
        <rFont val="Calibri"/>
        <family val="2"/>
        <scheme val="minor"/>
      </rPr>
      <t>Mesuré</t>
    </r>
  </si>
  <si>
    <r>
      <rPr>
        <sz val="10"/>
        <color theme="1" tint="0.499984740745262"/>
        <rFont val="Calibri"/>
        <family val="2"/>
        <scheme val="minor"/>
      </rPr>
      <t>Veuillez sélectionner</t>
    </r>
  </si>
  <si>
    <r>
      <rPr>
        <sz val="10"/>
        <color theme="1" tint="0.499984740745262"/>
        <rFont val="Calibri"/>
        <family val="2"/>
        <scheme val="minor"/>
      </rPr>
      <t>Attendu</t>
    </r>
  </si>
  <si>
    <r>
      <rPr>
        <sz val="10"/>
        <color theme="1" tint="0.499984740745262"/>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</si>
  <si>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</si>
  <si>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</si>
  <si>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</si>
  <si>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</si>
  <si>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</si>
  <si>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</si>
  <si>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</si>
  <si>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</si>
  <si>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</si>
  <si>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</si>
  <si>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</si>
  <si>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</si>
  <si>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</si>
  <si>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</si>
  <si>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</si>
  <si>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</si>
  <si>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</si>
  <si>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</si>
  <si>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</si>
  <si>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</si>
  <si>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</si>
  <si>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</si>
  <si>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</si>
  <si>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</si>
  <si>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</si>
  <si>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</si>
  <si>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</si>
  <si>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</si>
  <si>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</si>
  <si>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</si>
  <si>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</si>
  <si>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</si>
  <si>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</si>
  <si>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</si>
  <si>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</si>
  <si>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</si>
  <si>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</si>
  <si>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</si>
  <si>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</si>
  <si>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</si>
  <si>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</si>
  <si>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</si>
  <si>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</si>
  <si>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</si>
  <si>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</si>
  <si>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</si>
  <si>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</si>
  <si>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</si>
  <si>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</si>
  <si>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</si>
  <si>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</si>
  <si>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</si>
  <si>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</si>
  <si>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</si>
  <si>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</si>
  <si>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</si>
  <si>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</si>
  <si>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</si>
  <si>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</si>
  <si>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</si>
  <si>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</si>
  <si>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</si>
  <si>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</si>
  <si>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</si>
  <si>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</si>
  <si>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</si>
  <si>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</si>
  <si>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</si>
  <si>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</si>
  <si>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</si>
  <si>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</si>
  <si>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</si>
  <si>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</si>
  <si>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</si>
  <si>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</si>
  <si>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</si>
  <si>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</si>
  <si>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</si>
  <si>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</si>
  <si>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</si>
  <si>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</si>
  <si>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</si>
  <si>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</si>
  <si>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</si>
  <si>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</si>
  <si>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</si>
  <si>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</si>
  <si>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</si>
  <si>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</si>
  <si>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</si>
  <si>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</si>
  <si>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</si>
  <si>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</si>
  <si>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</si>
  <si>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</si>
  <si>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</si>
  <si>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</si>
  <si>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</si>
  <si>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</si>
  <si>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</si>
  <si>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</si>
  <si>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</si>
  <si>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</si>
  <si>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</si>
  <si>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</si>
  <si>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</si>
  <si>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</si>
  <si>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</si>
  <si>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</si>
  <si>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</si>
  <si>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</si>
  <si>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</si>
  <si>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</si>
  <si>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</si>
  <si>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</si>
  <si>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</si>
  <si>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</si>
  <si>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</si>
  <si>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</si>
  <si>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</si>
  <si>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</si>
  <si>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</si>
  <si>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</si>
  <si>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</si>
  <si>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</si>
  <si>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</si>
  <si>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</si>
  <si>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</si>
  <si>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</si>
  <si>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</si>
  <si>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</si>
  <si>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</si>
  <si>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</si>
  <si>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</si>
  <si>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</si>
  <si>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</si>
  <si>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</si>
  <si>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</si>
  <si>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</si>
  <si>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</si>
  <si>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</si>
  <si>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</si>
  <si>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</si>
  <si>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</si>
  <si>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</si>
  <si>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</si>
  <si>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</si>
  <si>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</si>
  <si>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</si>
  <si>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</si>
  <si>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</si>
  <si>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</si>
  <si>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</si>
  <si>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</si>
  <si>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</si>
  <si>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</si>
  <si>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</si>
  <si>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</si>
  <si>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</si>
  <si>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</si>
  <si>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</si>
  <si>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</si>
  <si>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</si>
  <si>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</si>
  <si>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</si>
  <si>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</si>
  <si>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</si>
  <si>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</si>
  <si>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</si>
  <si>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</si>
  <si>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</si>
  <si>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</si>
  <si>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</si>
  <si>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</si>
  <si>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</si>
  <si>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</si>
  <si>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</si>
  <si>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</si>
  <si>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</si>
  <si>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</si>
  <si>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</si>
  <si>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</si>
  <si>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</si>
  <si>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</si>
  <si>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</si>
  <si>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</si>
  <si>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</si>
  <si>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</si>
  <si>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</si>
  <si>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</si>
  <si>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</si>
  <si>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</si>
  <si>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</si>
  <si>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</si>
  <si>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</si>
  <si>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</si>
  <si>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</si>
  <si>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</si>
  <si>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</si>
  <si>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</si>
  <si>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</si>
  <si>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</si>
  <si>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</si>
  <si>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</si>
  <si>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</si>
  <si>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</si>
  <si>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</si>
  <si>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</si>
  <si>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</si>
  <si>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</si>
  <si>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</si>
  <si>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</si>
  <si>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</si>
  <si>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</si>
  <si>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</si>
  <si>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</si>
  <si>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</si>
  <si>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</si>
  <si>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</si>
  <si>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</si>
  <si>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</si>
  <si>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</si>
  <si>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</si>
  <si>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</si>
  <si>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</si>
  <si>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</si>
  <si>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</si>
  <si>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</si>
  <si>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</si>
  <si>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</si>
  <si>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</si>
  <si>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</si>
  <si>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</si>
  <si>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</si>
  <si>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</si>
  <si>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</si>
  <si>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</si>
  <si>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</si>
  <si>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</si>
  <si>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</si>
  <si>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</si>
  <si>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</si>
  <si>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</si>
  <si>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</si>
  <si>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</si>
  <si>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</si>
  <si>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</si>
  <si>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</si>
  <si>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</si>
  <si>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</si>
  <si>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</si>
  <si>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</si>
  <si>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</si>
  <si>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</si>
  <si>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</si>
  <si>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</si>
  <si>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</si>
  <si>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</si>
  <si>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</si>
  <si>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</si>
  <si>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</si>
  <si>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</si>
  <si>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</si>
  <si>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</si>
  <si>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</si>
  <si>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</si>
  <si>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</si>
  <si>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</si>
  <si>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</si>
  <si>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</si>
  <si>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</si>
  <si>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</si>
  <si>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</si>
  <si>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</si>
  <si>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</si>
  <si>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</si>
  <si>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</si>
  <si>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</si>
  <si>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</si>
  <si>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</si>
  <si>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</si>
  <si>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</si>
  <si>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</si>
  <si>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</si>
  <si>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</si>
  <si>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</si>
  <si>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</si>
  <si>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</si>
  <si>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</si>
  <si>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</si>
  <si>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</si>
  <si>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</si>
  <si>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</si>
  <si>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</si>
  <si>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</si>
  <si>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</si>
  <si>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</si>
  <si>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sz val="10"/>
        <color theme="1"/>
        <rFont val="Calibri"/>
        <family val="2"/>
        <scheme val="minor"/>
      </rPr>
      <t>Veuillez sélectionner</t>
    </r>
  </si>
  <si>
    <r>
      <rPr>
        <b/>
        <sz val="11"/>
        <color theme="1"/>
        <rFont val="Arial"/>
        <family val="2"/>
      </rPr>
      <t>Nom du parc industriel</t>
    </r>
    <r>
      <rPr>
        <sz val="11"/>
        <color theme="1"/>
        <rFont val="Arial"/>
        <family val="2"/>
      </rPr>
      <t> </t>
    </r>
    <r>
      <rPr>
        <b/>
        <sz val="11"/>
        <color theme="1"/>
        <rFont val="Arial"/>
        <family val="2"/>
      </rPr>
      <t>:</t>
    </r>
  </si>
  <si>
    <r>
      <rPr>
        <b/>
        <sz val="11"/>
        <color theme="0"/>
        <rFont val="Calibri"/>
        <family val="2"/>
        <scheme val="minor"/>
      </rPr>
      <t>Outil de suivi RECP de l’ONUDI (V2)</t>
    </r>
  </si>
  <si>
    <r>
      <rPr>
        <b/>
        <sz val="11"/>
        <color theme="1"/>
        <rFont val="Arial"/>
        <family val="2"/>
      </rPr>
      <t>Nom du parc industriel</t>
    </r>
    <r>
      <rPr>
        <sz val="11"/>
        <color theme="1"/>
        <rFont val="Arial"/>
        <family val="2"/>
      </rPr>
      <t> </t>
    </r>
    <r>
      <rPr>
        <b/>
        <sz val="11"/>
        <color theme="1"/>
        <rFont val="Arial"/>
        <family val="2"/>
      </rPr>
      <t>:</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</si>
  <si>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</si>
  <si>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</si>
  <si>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</si>
  <si>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</si>
  <si>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</si>
  <si>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</si>
  <si>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xml:space="preserve">- Mise en œuvre probable </t>
    </r>
  </si>
  <si>
    <r>
      <rPr>
        <i/>
        <sz val="11"/>
        <color theme="0" tint="-0.499984740745262"/>
        <rFont val="Calibri"/>
        <family val="2"/>
        <scheme val="minor"/>
      </rPr>
      <t>- Peu probable</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</si>
  <si>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</si>
  <si>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</si>
  <si>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xml:space="preserve">- Mise en œuvre probable </t>
    </r>
  </si>
  <si>
    <r>
      <rPr>
        <i/>
        <sz val="11"/>
        <color theme="0" tint="-0.499984740745262"/>
        <rFont val="Calibri"/>
        <family val="2"/>
        <scheme val="minor"/>
      </rPr>
      <t>- Peu probable</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</si>
  <si>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</si>
  <si>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</si>
  <si>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xml:space="preserve">- Mise en œuvre probable </t>
    </r>
  </si>
  <si>
    <r>
      <rPr>
        <i/>
        <sz val="11"/>
        <color theme="0" tint="-0.499984740745262"/>
        <rFont val="Calibri"/>
        <family val="2"/>
        <scheme val="minor"/>
      </rPr>
      <t>- Peu probable</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</si>
  <si>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</si>
  <si>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</si>
  <si>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Peu probable</t>
    </r>
  </si>
  <si>
    <r>
      <rPr>
        <b/>
        <sz val="11"/>
        <color theme="1" tint="0.34998626667073579"/>
        <rFont val="Calibri"/>
        <family val="2"/>
        <scheme val="minor"/>
      </rPr>
      <t>an</t>
    </r>
  </si>
  <si>
    <r>
      <rPr>
        <i/>
        <sz val="11"/>
        <color theme="0" tint="-0.499984740745262"/>
        <rFont val="Calibri"/>
        <family val="2"/>
        <scheme val="minor"/>
      </rPr>
      <t>- Mise en œuvre</t>
    </r>
  </si>
  <si>
    <r>
      <rPr>
        <i/>
        <sz val="11"/>
        <color theme="0" tint="-0.499984740745262"/>
        <rFont val="Calibri"/>
        <family val="2"/>
        <scheme val="minor"/>
      </rPr>
      <t>- Mise en œuvre prévue</t>
    </r>
  </si>
  <si>
    <r>
      <rPr>
        <i/>
        <sz val="11"/>
        <color theme="0" tint="-0.499984740745262"/>
        <rFont val="Calibri"/>
        <family val="2"/>
        <scheme val="minor"/>
      </rPr>
      <t>- Mise en œuvre probable</t>
    </r>
  </si>
  <si>
    <r>
      <rPr>
        <i/>
        <sz val="11"/>
        <color theme="0" tint="-0.499984740745262"/>
        <rFont val="Calibri"/>
        <family val="2"/>
        <scheme val="minor"/>
      </rPr>
      <t>- Peu probable</t>
    </r>
  </si>
  <si>
    <t>Veuillez sélectionner</t>
  </si>
  <si>
    <r>
      <t>OUTIL DE SUIVI DU RECP</t>
    </r>
    <r>
      <rPr>
        <sz val="20"/>
        <color theme="0"/>
        <rFont val="Arial"/>
        <family val="2"/>
      </rPr>
      <t> </t>
    </r>
    <r>
      <rPr>
        <b/>
        <sz val="20"/>
        <color theme="0"/>
        <rFont val="Arial"/>
        <family val="2"/>
      </rPr>
      <t xml:space="preserve">: </t>
    </r>
    <r>
      <rPr>
        <sz val="20"/>
        <color theme="0"/>
        <rFont val="Arial"/>
        <family val="2"/>
      </rPr>
      <t>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</si>
</sst>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mm\/\Y\Y\Y\Y"/>
  </numFmts>
  <fonts count="61">
    <font>
      <sz val="11"/>
      <color theme="1"/>
      <name val="Calibri"/>
      <family val="2"/>
      <scheme val="minor"/>
    </font>
    <font>
      <sz val="10"/>
      <color theme="1"/>
      <name val="Calibri"/>
      <family val="2"/>
      <charset val="136"/>
      <scheme val="minor"/>
    </font>
    <font>
      <u/>
      <sz val="11"/>
      <color theme="10"/>
      <name val="Calibri"/>
      <family val="2"/>
      <scheme val="minor"/>
    </font>
    <font>
      <b/>
      <sz val="11"/>
      <color theme="1"/>
      <name val="Calibri"/>
      <family val="2"/>
      <scheme val="minor"/>
    </font>
    <font>
      <sz val="8"/>
      <color theme="1"/>
      <name val="Calibri"/>
      <family val="2"/>
      <charset val="204"/>
      <scheme val="minor"/>
    </font>
    <font>
      <sz val="8"/>
      <color theme="1"/>
      <name val="Calibri"/>
      <family val="2"/>
      <scheme val="minor"/>
    </font>
    <font>
      <sz val="11"/>
      <name val="Calibri"/>
      <family val="2"/>
      <scheme val="minor"/>
    </font>
    <font>
      <b/>
      <sz val="10"/>
      <name val="Calibri"/>
      <family val="2"/>
      <scheme val="minor"/>
    </font>
    <font>
      <sz val="10"/>
      <color theme="1"/>
      <name val="Calibri"/>
      <family val="2"/>
      <scheme val="minor"/>
    </font>
    <font>
      <b/>
      <sz val="10"/>
      <color theme="1"/>
      <name val="Calibri"/>
      <family val="2"/>
      <scheme val="minor"/>
    </font>
    <font>
      <b/>
      <vertAlign val="subscript"/>
      <sz val="10"/>
      <color theme="1"/>
      <name val="Calibri"/>
      <family val="2"/>
      <scheme val="minor"/>
    </font>
    <font>
      <b/>
      <vertAlign val="superscript"/>
      <sz val="10"/>
      <color theme="1"/>
      <name val="Calibri"/>
      <family val="2"/>
      <scheme val="minor"/>
    </font>
    <font>
      <sz val="9"/>
      <color theme="1"/>
      <name val="Calibri"/>
      <family val="2"/>
      <scheme val="minor"/>
    </font>
    <font>
      <sz val="8"/>
      <name val="Calibri"/>
      <family val="2"/>
      <scheme val="minor"/>
    </font>
    <font>
      <u/>
      <sz val="11"/>
      <color theme="11"/>
      <name val="Calibri"/>
      <family val="2"/>
      <scheme val="minor"/>
    </font>
    <font>
      <b/>
      <sz val="11"/>
      <name val="Calibri"/>
      <family val="2"/>
      <scheme val="minor"/>
    </font>
    <font>
      <b/>
      <sz val="24"/>
      <color theme="0"/>
      <name val="Arial"/>
      <family val="2"/>
    </font>
    <font>
      <sz val="24"/>
      <color theme="0"/>
      <name val="Arial"/>
      <family val="2"/>
    </font>
    <font>
      <b/>
      <sz val="11"/>
      <color theme="1"/>
      <name val="Arial"/>
      <family val="2"/>
    </font>
    <font>
      <b/>
      <sz val="11"/>
      <color theme="0"/>
      <name val="Calibri"/>
      <family val="2"/>
      <scheme val="minor"/>
    </font>
    <font>
      <sz val="10"/>
      <color theme="1" tint="0.34998626667073579"/>
      <name val="Calibri"/>
      <family val="2"/>
      <scheme val="minor"/>
    </font>
    <font>
      <b/>
      <sz val="12"/>
      <color theme="0"/>
      <name val="Calibri"/>
      <family val="2"/>
      <scheme val="minor"/>
    </font>
    <font>
      <sz val="10"/>
      <color theme="1" tint="0.499984740745262"/>
      <name val="Calibri"/>
      <family val="2"/>
      <scheme val="minor"/>
    </font>
    <font>
      <sz val="11"/>
      <color theme="1" tint="0.34998626667073579"/>
      <name val="Calibri"/>
      <family val="2"/>
      <scheme val="minor"/>
    </font>
    <font>
      <b/>
      <sz val="12"/>
      <color theme="1"/>
      <name val="Calibri"/>
      <family val="2"/>
      <scheme val="minor"/>
    </font>
    <font>
      <b/>
      <sz val="11"/>
      <color rgb="FF4C1966"/>
      <name val="Calibri"/>
      <family val="2"/>
      <scheme val="minor"/>
    </font>
    <font>
      <b/>
      <sz val="14"/>
      <color rgb="FFD32D20"/>
      <name val="Calibri"/>
      <family val="2"/>
      <scheme val="minor"/>
    </font>
    <font>
      <sz val="11"/>
      <color rgb="FFFF0000"/>
      <name val="Calibri"/>
      <family val="2"/>
      <scheme val="minor"/>
    </font>
    <font>
      <b/>
      <sz val="20"/>
      <color theme="0"/>
      <name val="Arial"/>
      <family val="2"/>
    </font>
    <font>
      <sz val="20"/>
      <color theme="0"/>
      <name val="Arial"/>
      <family val="2"/>
    </font>
    <font>
      <b/>
      <sz val="11"/>
      <color theme="0"/>
      <name val="Arial"/>
      <family val="2"/>
    </font>
    <font>
      <b/>
      <sz val="14"/>
      <color theme="0"/>
      <name val="Arial"/>
      <family val="2"/>
    </font>
    <font>
      <b/>
      <sz val="14"/>
      <color rgb="FF81BD38"/>
      <name val="Arial"/>
      <family val="2"/>
    </font>
    <font>
      <b/>
      <sz val="14"/>
      <color theme="1" tint="0.34998626667073579"/>
      <name val="Calibri"/>
      <family val="2"/>
      <scheme val="minor"/>
    </font>
    <font>
      <b/>
      <sz val="14"/>
      <color theme="1" tint="0.499984740745262"/>
      <name val="Calibri"/>
      <family val="2"/>
      <scheme val="minor"/>
    </font>
    <font>
      <b/>
      <sz val="14"/>
      <color theme="0"/>
      <name val="Calibri"/>
      <family val="2"/>
      <scheme val="minor"/>
    </font>
    <font>
      <i/>
      <sz val="11"/>
      <name val="Calibri"/>
      <family val="2"/>
      <scheme val="minor"/>
    </font>
    <font>
      <sz val="12"/>
      <color theme="1"/>
      <name val="Calibri"/>
      <family val="2"/>
      <scheme val="minor"/>
    </font>
    <font>
      <b/>
      <sz val="12"/>
      <color rgb="FF4C1966"/>
      <name val="Calibri"/>
      <family val="2"/>
      <scheme val="minor"/>
    </font>
    <font>
      <sz val="5"/>
      <name val="Calibri"/>
      <family val="2"/>
      <scheme val="minor"/>
    </font>
    <font>
      <b/>
      <sz val="14"/>
      <color rgb="FFFFC000"/>
      <name val="Calibri"/>
      <family val="2"/>
      <scheme val="minor"/>
    </font>
    <font>
      <b/>
      <sz val="11"/>
      <color rgb="FFFFC000"/>
      <name val="Calibri"/>
      <family val="2"/>
      <scheme val="minor"/>
    </font>
    <font>
      <b/>
      <sz val="12"/>
      <color rgb="FFD32D20"/>
      <name val="Calibri"/>
      <family val="2"/>
      <scheme val="minor"/>
    </font>
    <font>
      <i/>
      <sz val="11"/>
      <color theme="0" tint="-0.499984740745262"/>
      <name val="Calibri"/>
      <family val="2"/>
      <scheme val="minor"/>
    </font>
    <font>
      <vertAlign val="subscript"/>
      <sz val="11"/>
      <name val="Calibri"/>
      <family val="2"/>
      <scheme val="minor"/>
    </font>
    <font>
      <b/>
      <sz val="16"/>
      <color theme="0"/>
      <name val="Calibri"/>
      <family val="2"/>
      <scheme val="minor"/>
    </font>
    <font>
      <b/>
      <sz val="16"/>
      <name val="Calibri"/>
      <family val="2"/>
      <scheme val="minor"/>
    </font>
    <font>
      <b/>
      <sz val="24"/>
      <color theme="0"/>
      <name val="Calibri"/>
      <family val="2"/>
      <scheme val="minor"/>
    </font>
    <font>
      <b/>
      <i/>
      <sz val="12"/>
      <name val="Calibri"/>
      <family val="2"/>
      <scheme val="minor"/>
    </font>
    <font>
      <b/>
      <sz val="12"/>
      <name val="Calibri"/>
      <family val="2"/>
      <scheme val="minor"/>
    </font>
    <font>
      <i/>
      <sz val="11"/>
      <color theme="1"/>
      <name val="Calibri"/>
      <family val="2"/>
      <scheme val="minor"/>
    </font>
    <font>
      <b/>
      <vertAlign val="subscript"/>
      <sz val="11"/>
      <name val="Calibri"/>
      <family val="2"/>
      <scheme val="minor"/>
    </font>
    <font>
      <vertAlign val="superscript"/>
      <sz val="11"/>
      <name val="Calibri"/>
      <family val="2"/>
      <scheme val="minor"/>
    </font>
    <font>
      <i/>
      <vertAlign val="superscript"/>
      <sz val="11"/>
      <name val="Calibri"/>
      <family val="2"/>
      <scheme val="minor"/>
    </font>
    <font>
      <vertAlign val="superscript"/>
      <sz val="11"/>
      <color theme="1"/>
      <name val="Calibri"/>
      <family val="2"/>
      <scheme val="minor"/>
    </font>
    <font>
      <b/>
      <sz val="11"/>
      <color theme="1" tint="0.34998626667073579"/>
      <name val="Calibri"/>
      <family val="2"/>
      <scheme val="minor"/>
    </font>
    <font>
      <b/>
      <vertAlign val="subscript"/>
      <sz val="11"/>
      <color theme="1"/>
      <name val="Calibri"/>
      <family val="2"/>
      <scheme val="minor"/>
    </font>
    <font>
      <sz val="14"/>
      <color theme="0"/>
      <name val="Calibri"/>
      <family val="2"/>
      <scheme val="minor"/>
    </font>
    <font>
      <sz val="12"/>
      <color rgb="FFD32D20"/>
      <name val="Calibri"/>
      <family val="2"/>
      <scheme val="minor"/>
    </font>
    <font>
      <sz val="14"/>
      <color rgb="FFD32D20"/>
      <name val="Calibri"/>
      <family val="2"/>
      <scheme val="minor"/>
    </font>
    <font>
      <sz val="11"/>
      <color theme="1"/>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FFF6DE"/>
        <bgColor indexed="64"/>
      </patternFill>
    </fill>
    <fill>
      <patternFill patternType="solid">
        <fgColor rgb="FFD32D20"/>
        <bgColor indexed="64"/>
      </patternFill>
    </fill>
    <fill>
      <patternFill patternType="solid">
        <fgColor rgb="FF005394"/>
        <bgColor indexed="64"/>
      </patternFill>
    </fill>
    <fill>
      <patternFill patternType="solid">
        <fgColor rgb="FFF9C51F"/>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rgb="FFE9E9E9"/>
        <bgColor indexed="64"/>
      </patternFill>
    </fill>
    <fill>
      <patternFill patternType="solid">
        <fgColor rgb="FFD9E1F2"/>
        <bgColor indexed="64"/>
      </patternFill>
    </fill>
  </fills>
  <borders count="6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hair">
        <color auto="1"/>
      </left>
      <right/>
      <top/>
      <bottom style="thin">
        <color auto="1"/>
      </bottom>
      <diagonal/>
    </border>
    <border>
      <left/>
      <right style="thin">
        <color auto="1"/>
      </right>
      <top/>
      <bottom style="thin">
        <color auto="1"/>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0" tint="-0.499984740745262"/>
      </left>
      <right/>
      <top/>
      <bottom/>
      <diagonal/>
    </border>
    <border>
      <left/>
      <right style="medium">
        <color theme="0"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bottom/>
      <diagonal/>
    </border>
    <border>
      <left/>
      <right style="medium">
        <color theme="1"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rgb="FFD32D20"/>
      </left>
      <right/>
      <top style="medium">
        <color rgb="FFD32D20"/>
      </top>
      <bottom/>
      <diagonal/>
    </border>
    <border>
      <left/>
      <right/>
      <top style="medium">
        <color rgb="FFD32D20"/>
      </top>
      <bottom/>
      <diagonal/>
    </border>
    <border>
      <left/>
      <right style="medium">
        <color rgb="FFD32D20"/>
      </right>
      <top style="medium">
        <color rgb="FFD32D20"/>
      </top>
      <bottom/>
      <diagonal/>
    </border>
    <border>
      <left style="medium">
        <color rgb="FFD32D20"/>
      </left>
      <right/>
      <top/>
      <bottom/>
      <diagonal/>
    </border>
    <border>
      <left/>
      <right style="medium">
        <color rgb="FFD32D20"/>
      </right>
      <top/>
      <bottom/>
      <diagonal/>
    </border>
    <border>
      <left style="medium">
        <color rgb="FFD32D20"/>
      </left>
      <right/>
      <top/>
      <bottom style="medium">
        <color rgb="FFD32D20"/>
      </bottom>
      <diagonal/>
    </border>
    <border>
      <left/>
      <right/>
      <top/>
      <bottom style="medium">
        <color rgb="FFD32D20"/>
      </bottom>
      <diagonal/>
    </border>
    <border>
      <left/>
      <right style="medium">
        <color rgb="FFD32D20"/>
      </right>
      <top/>
      <bottom style="medium">
        <color rgb="FFD32D20"/>
      </bottom>
      <diagonal/>
    </border>
    <border>
      <left style="thin">
        <color auto="1"/>
      </left>
      <right style="thin">
        <color auto="1"/>
      </right>
      <top style="thin">
        <color auto="1"/>
      </top>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11">
    <xf numFmtId="0" fontId="0" fillId="0" borderId="0"/>
    <xf numFmtId="0" fontId="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8" borderId="4" applyAlignment="0">
      <alignment horizontal="righ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cellStyleXfs>
  <cellXfs count="338">
    <xf numFmtId="0" fontId="0" fillId="0" borderId="0" xfId="0"/>
    <xf numFmtId="0" fontId="5" fillId="0" borderId="0" xfId="0" applyFont="1"/>
    <xf numFmtId="49" fontId="5" fillId="0" borderId="0" xfId="0" applyNumberFormat="1" applyFont="1"/>
    <xf numFmtId="0" fontId="5" fillId="0" borderId="0" xfId="0" applyFont="1" applyAlignment="1">
      <alignment wrapText="1"/>
    </xf>
    <xf numFmtId="0" fontId="0" fillId="0" borderId="0" xfId="0" applyProtection="1">
      <protection hidden="1"/>
    </xf>
    <xf numFmtId="0" fontId="0" fillId="0" borderId="0" xfId="0" applyAlignment="1" applyProtection="1">
      <alignment horizontal="left" vertical="center"/>
      <protection hidden="1"/>
    </xf>
    <xf numFmtId="0" fontId="7" fillId="0" borderId="0" xfId="0" applyFont="1" applyAlignment="1" applyProtection="1">
      <alignment vertical="center"/>
      <protection hidden="1"/>
    </xf>
    <xf numFmtId="0" fontId="8" fillId="0" borderId="0" xfId="0" applyFont="1" applyProtection="1">
      <protection hidden="1"/>
    </xf>
    <xf numFmtId="0" fontId="12" fillId="0" borderId="0" xfId="0" applyFont="1" applyProtection="1">
      <protection hidden="1"/>
    </xf>
    <xf numFmtId="0" fontId="5" fillId="0" borderId="0" xfId="0" applyFont="1" applyAlignment="1">
      <alignment horizontal="left" wrapText="1"/>
    </xf>
    <xf numFmtId="0" fontId="0" fillId="6" borderId="0" xfId="0" applyFill="1" applyAlignment="1">
      <alignment wrapText="1"/>
    </xf>
    <xf numFmtId="0" fontId="0" fillId="0" borderId="0" xfId="0" applyAlignment="1">
      <alignment wrapText="1"/>
    </xf>
    <xf numFmtId="0" fontId="16" fillId="6" borderId="0" xfId="0" applyFont="1" applyFill="1" applyAlignment="1">
      <alignment vertical="center" wrapText="1"/>
    </xf>
    <xf numFmtId="0" fontId="9" fillId="0" borderId="0" xfId="0" applyFont="1" applyAlignment="1">
      <alignment horizontal="right" vertical="center"/>
    </xf>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1" fillId="0" borderId="0" xfId="0"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wrapText="1"/>
      <protection hidden="1"/>
    </xf>
    <xf numFmtId="0" fontId="4" fillId="0" borderId="0" xfId="0" applyFont="1" applyAlignment="1" applyProtection="1">
      <alignment vertical="center"/>
      <protection hidden="1"/>
    </xf>
    <xf numFmtId="49" fontId="5" fillId="0" borderId="0" xfId="0" applyNumberFormat="1" applyFont="1" applyAlignment="1" applyProtection="1">
      <alignment vertical="center"/>
      <protection hidden="1"/>
    </xf>
    <xf numFmtId="0" fontId="5" fillId="0" borderId="0" xfId="0" applyFont="1" applyAlignment="1" applyProtection="1">
      <alignment vertical="center" wrapText="1"/>
      <protection hidden="1"/>
    </xf>
    <xf numFmtId="0" fontId="1" fillId="5" borderId="0" xfId="0" applyFont="1" applyFill="1" applyAlignment="1">
      <alignment vertical="center"/>
    </xf>
    <xf numFmtId="0" fontId="1" fillId="3" borderId="0" xfId="0" applyFont="1" applyFill="1" applyAlignment="1">
      <alignment vertical="center"/>
    </xf>
    <xf numFmtId="0" fontId="22" fillId="0" borderId="0" xfId="0" applyFont="1" applyAlignment="1">
      <alignment vertical="center"/>
    </xf>
    <xf numFmtId="0" fontId="22" fillId="5" borderId="11" xfId="0" applyFont="1" applyFill="1" applyBorder="1" applyAlignment="1">
      <alignment vertical="center"/>
    </xf>
    <xf numFmtId="0" fontId="22" fillId="5" borderId="0" xfId="0" applyFont="1" applyFill="1" applyAlignment="1">
      <alignment vertical="center"/>
    </xf>
    <xf numFmtId="0" fontId="3" fillId="2" borderId="14" xfId="0" applyFont="1" applyFill="1" applyBorder="1" applyAlignment="1">
      <alignment vertical="center" wrapText="1"/>
    </xf>
    <xf numFmtId="0" fontId="0" fillId="0" borderId="0" xfId="0" applyAlignment="1" applyProtection="1">
      <alignment vertical="center"/>
      <protection hidden="1"/>
    </xf>
    <xf numFmtId="0" fontId="9"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3" fillId="4" borderId="14" xfId="0" applyFont="1" applyFill="1" applyBorder="1" applyAlignment="1">
      <alignment vertical="center" wrapText="1"/>
    </xf>
    <xf numFmtId="0" fontId="3" fillId="2" borderId="3" xfId="0" applyFont="1" applyFill="1" applyBorder="1" applyAlignment="1">
      <alignment horizontal="left" vertical="center" wrapText="1" indent="1"/>
    </xf>
    <xf numFmtId="0" fontId="12" fillId="3" borderId="5" xfId="0" applyFont="1" applyFill="1" applyBorder="1" applyAlignment="1" applyProtection="1">
      <alignment horizontal="left" vertical="center" wrapText="1" indent="1"/>
      <protection hidden="1"/>
    </xf>
    <xf numFmtId="0" fontId="12" fillId="3" borderId="4" xfId="0" applyFont="1" applyFill="1" applyBorder="1" applyAlignment="1" applyProtection="1">
      <alignment horizontal="left" vertical="center" wrapText="1" indent="1"/>
      <protection hidden="1"/>
    </xf>
    <xf numFmtId="0" fontId="12" fillId="3" borderId="1" xfId="0" applyFont="1" applyFill="1" applyBorder="1" applyAlignment="1" applyProtection="1">
      <alignment horizontal="left" vertical="center" wrapText="1" indent="1"/>
      <protection hidden="1"/>
    </xf>
    <xf numFmtId="0" fontId="3" fillId="2" borderId="6" xfId="0" applyFont="1" applyFill="1" applyBorder="1" applyAlignment="1">
      <alignment horizontal="left" vertical="center" wrapText="1" indent="1"/>
    </xf>
    <xf numFmtId="0" fontId="3" fillId="2" borderId="13" xfId="0" applyFont="1" applyFill="1" applyBorder="1" applyAlignment="1">
      <alignment horizontal="left" vertical="center" wrapText="1"/>
    </xf>
    <xf numFmtId="0" fontId="24" fillId="4" borderId="14" xfId="0" applyFont="1" applyFill="1" applyBorder="1" applyAlignment="1">
      <alignment vertical="center" wrapText="1"/>
    </xf>
    <xf numFmtId="3" fontId="15" fillId="2" borderId="12" xfId="0" applyNumberFormat="1" applyFont="1" applyFill="1" applyBorder="1" applyAlignment="1">
      <alignment horizontal="center" vertical="center" wrapText="1"/>
    </xf>
    <xf numFmtId="3" fontId="15" fillId="4" borderId="12" xfId="0" applyNumberFormat="1" applyFont="1" applyFill="1" applyBorder="1" applyAlignment="1">
      <alignment horizontal="center" vertical="center" wrapText="1"/>
    </xf>
    <xf numFmtId="0" fontId="0" fillId="6" borderId="0" xfId="0" applyFill="1" applyAlignment="1">
      <alignment horizontal="center" wrapText="1"/>
    </xf>
    <xf numFmtId="0" fontId="16" fillId="6" borderId="0" xfId="0" applyFont="1" applyFill="1" applyAlignment="1">
      <alignment horizontal="center" vertical="center" wrapText="1"/>
    </xf>
    <xf numFmtId="49" fontId="5" fillId="0" borderId="0" xfId="0" applyNumberFormat="1" applyFont="1" applyAlignment="1">
      <alignment horizontal="center" vertical="center"/>
    </xf>
    <xf numFmtId="0" fontId="0" fillId="0" borderId="0" xfId="0" applyAlignment="1" applyProtection="1">
      <alignment horizontal="center"/>
      <protection hidden="1"/>
    </xf>
    <xf numFmtId="0" fontId="23" fillId="2" borderId="7" xfId="0" applyFont="1" applyFill="1" applyBorder="1" applyAlignment="1">
      <alignment horizontal="center" vertical="center" wrapText="1"/>
    </xf>
    <xf numFmtId="0" fontId="23" fillId="0" borderId="2"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pplyProtection="1">
      <alignment horizontal="center" vertical="center"/>
      <protection hidden="1"/>
    </xf>
    <xf numFmtId="0" fontId="5" fillId="0" borderId="0" xfId="0" applyFont="1" applyAlignment="1">
      <alignment horizontal="center"/>
    </xf>
    <xf numFmtId="4" fontId="15" fillId="4" borderId="12" xfId="0" applyNumberFormat="1" applyFont="1" applyFill="1" applyBorder="1" applyAlignment="1">
      <alignment horizontal="center" vertical="center" wrapText="1"/>
    </xf>
    <xf numFmtId="0" fontId="0" fillId="0" borderId="0" xfId="0" applyAlignment="1">
      <alignment vertical="center"/>
    </xf>
    <xf numFmtId="49" fontId="5" fillId="0" borderId="0" xfId="0" applyNumberFormat="1" applyFont="1" applyAlignment="1" applyProtection="1">
      <alignment horizontal="center" vertical="center"/>
      <protection hidden="1"/>
    </xf>
    <xf numFmtId="49" fontId="5" fillId="0" borderId="0" xfId="0" applyNumberFormat="1" applyFont="1" applyAlignment="1">
      <alignment horizontal="center"/>
    </xf>
    <xf numFmtId="2" fontId="0" fillId="6" borderId="0" xfId="0" applyNumberFormat="1" applyFill="1" applyAlignment="1">
      <alignment wrapText="1"/>
    </xf>
    <xf numFmtId="2" fontId="5" fillId="0" borderId="0" xfId="0" applyNumberFormat="1" applyFont="1" applyAlignment="1">
      <alignment vertical="center"/>
    </xf>
    <xf numFmtId="2" fontId="5" fillId="0" borderId="0" xfId="0" applyNumberFormat="1" applyFont="1" applyAlignment="1" applyProtection="1">
      <alignment vertical="center"/>
      <protection hidden="1"/>
    </xf>
    <xf numFmtId="2" fontId="5" fillId="0" borderId="0" xfId="0" applyNumberFormat="1" applyFont="1"/>
    <xf numFmtId="165" fontId="20" fillId="5" borderId="10" xfId="0" applyNumberFormat="1" applyFont="1" applyFill="1" applyBorder="1" applyAlignment="1" applyProtection="1">
      <alignment horizontal="center" vertical="center" wrapText="1"/>
      <protection locked="0"/>
    </xf>
    <xf numFmtId="0" fontId="20" fillId="5" borderId="4" xfId="0" applyFont="1" applyFill="1" applyBorder="1" applyAlignment="1" applyProtection="1">
      <alignment horizontal="center" vertical="center" wrapText="1"/>
      <protection locked="0"/>
    </xf>
    <xf numFmtId="165" fontId="20" fillId="5" borderId="10" xfId="0" applyNumberFormat="1" applyFont="1" applyFill="1" applyBorder="1" applyAlignment="1" applyProtection="1">
      <alignment horizontal="left" vertical="center" wrapText="1" indent="1"/>
      <protection locked="0"/>
    </xf>
    <xf numFmtId="0" fontId="20" fillId="5" borderId="4" xfId="0" applyFont="1" applyFill="1" applyBorder="1" applyAlignment="1" applyProtection="1">
      <alignment horizontal="left" vertical="center" wrapText="1" indent="1"/>
      <protection locked="0"/>
    </xf>
    <xf numFmtId="0" fontId="22" fillId="14" borderId="9" xfId="0" applyFont="1" applyFill="1" applyBorder="1" applyAlignment="1" applyProtection="1">
      <alignment horizontal="center" vertical="center" wrapText="1"/>
      <protection hidden="1"/>
    </xf>
    <xf numFmtId="0" fontId="22" fillId="14" borderId="17" xfId="0" applyFont="1" applyFill="1" applyBorder="1" applyAlignment="1" applyProtection="1">
      <alignment horizontal="center" vertical="center" wrapText="1"/>
      <protection hidden="1"/>
    </xf>
    <xf numFmtId="0" fontId="22" fillId="14" borderId="8" xfId="0" applyFont="1" applyFill="1" applyBorder="1" applyAlignment="1" applyProtection="1">
      <alignment horizontal="center" vertical="center" wrapText="1"/>
      <protection hidden="1"/>
    </xf>
    <xf numFmtId="0" fontId="22" fillId="14" borderId="22" xfId="0" applyFont="1" applyFill="1" applyBorder="1" applyAlignment="1" applyProtection="1">
      <alignment horizontal="center" vertical="center" wrapText="1"/>
      <protection hidden="1"/>
    </xf>
    <xf numFmtId="0" fontId="22" fillId="14" borderId="23" xfId="0" applyFont="1" applyFill="1" applyBorder="1" applyAlignment="1" applyProtection="1">
      <alignment horizontal="center" vertical="center" wrapText="1"/>
      <protection hidden="1"/>
    </xf>
    <xf numFmtId="0" fontId="22" fillId="14" borderId="21" xfId="0" applyFont="1" applyFill="1" applyBorder="1" applyAlignment="1" applyProtection="1">
      <alignment horizontal="center" vertical="center" wrapText="1"/>
      <protection hidden="1"/>
    </xf>
    <xf numFmtId="0" fontId="19" fillId="6" borderId="0" xfId="0" applyFont="1" applyFill="1"/>
    <xf numFmtId="0" fontId="22" fillId="14" borderId="8" xfId="0" applyFont="1" applyFill="1" applyBorder="1" applyAlignment="1" applyProtection="1">
      <alignment horizontal="left" vertical="center" wrapText="1" indent="1"/>
      <protection hidden="1"/>
    </xf>
    <xf numFmtId="49" fontId="22" fillId="14" borderId="9" xfId="0" applyNumberFormat="1" applyFont="1" applyFill="1" applyBorder="1" applyAlignment="1" applyProtection="1">
      <alignment horizontal="center" vertical="center" wrapText="1"/>
      <protection hidden="1"/>
    </xf>
    <xf numFmtId="49" fontId="22" fillId="14" borderId="9" xfId="0" applyNumberFormat="1" applyFont="1" applyFill="1" applyBorder="1" applyAlignment="1" applyProtection="1">
      <alignment horizontal="left" vertical="center" wrapText="1" indent="1"/>
      <protection hidden="1"/>
    </xf>
    <xf numFmtId="164" fontId="22" fillId="14" borderId="9" xfId="0" applyNumberFormat="1" applyFont="1" applyFill="1" applyBorder="1" applyAlignment="1" applyProtection="1">
      <alignment horizontal="center" vertical="center" wrapText="1"/>
      <protection hidden="1"/>
    </xf>
    <xf numFmtId="4" fontId="22" fillId="14" borderId="8" xfId="0" applyNumberFormat="1" applyFont="1" applyFill="1" applyBorder="1" applyAlignment="1" applyProtection="1">
      <alignment horizontal="center" vertical="center"/>
      <protection hidden="1"/>
    </xf>
    <xf numFmtId="4" fontId="22" fillId="14" borderId="9" xfId="0" applyNumberFormat="1" applyFont="1" applyFill="1" applyBorder="1" applyAlignment="1" applyProtection="1">
      <alignment horizontal="center" vertical="center"/>
      <protection hidden="1"/>
    </xf>
    <xf numFmtId="2" fontId="22" fillId="14" borderId="17" xfId="0" applyNumberFormat="1" applyFont="1" applyFill="1" applyBorder="1" applyAlignment="1" applyProtection="1">
      <alignment horizontal="center" vertical="center"/>
      <protection hidden="1"/>
    </xf>
    <xf numFmtId="4" fontId="22" fillId="14" borderId="9" xfId="0" applyNumberFormat="1" applyFont="1" applyFill="1" applyBorder="1" applyAlignment="1" applyProtection="1">
      <alignment horizontal="center" vertical="center" wrapText="1"/>
      <protection hidden="1"/>
    </xf>
    <xf numFmtId="4" fontId="22" fillId="14" borderId="17" xfId="0" applyNumberFormat="1" applyFont="1" applyFill="1" applyBorder="1" applyAlignment="1" applyProtection="1">
      <alignment horizontal="center" vertical="center"/>
      <protection hidden="1"/>
    </xf>
    <xf numFmtId="3" fontId="22" fillId="14" borderId="8" xfId="0" applyNumberFormat="1" applyFont="1" applyFill="1" applyBorder="1" applyAlignment="1" applyProtection="1">
      <alignment horizontal="center" vertical="center" wrapText="1"/>
      <protection hidden="1"/>
    </xf>
    <xf numFmtId="49" fontId="22" fillId="14" borderId="16" xfId="0" applyNumberFormat="1" applyFont="1" applyFill="1" applyBorder="1" applyAlignment="1" applyProtection="1">
      <alignment horizontal="center" vertical="center" wrapText="1"/>
      <protection hidden="1"/>
    </xf>
    <xf numFmtId="49" fontId="22" fillId="14" borderId="8" xfId="0" applyNumberFormat="1" applyFont="1" applyFill="1" applyBorder="1" applyAlignment="1" applyProtection="1">
      <alignment horizontal="left" vertical="center" wrapText="1" indent="1"/>
      <protection hidden="1"/>
    </xf>
    <xf numFmtId="4" fontId="22" fillId="14" borderId="17" xfId="0" applyNumberFormat="1" applyFont="1" applyFill="1" applyBorder="1" applyAlignment="1" applyProtection="1">
      <alignment horizontal="left" vertical="center" wrapText="1" indent="1"/>
      <protection hidden="1"/>
    </xf>
    <xf numFmtId="4" fontId="22" fillId="14" borderId="15" xfId="0" applyNumberFormat="1" applyFont="1" applyFill="1" applyBorder="1" applyAlignment="1" applyProtection="1">
      <alignment horizontal="left" vertical="center" wrapText="1" indent="1"/>
      <protection hidden="1"/>
    </xf>
    <xf numFmtId="4" fontId="22" fillId="14" borderId="17" xfId="0" applyNumberFormat="1" applyFont="1" applyFill="1" applyBorder="1" applyAlignment="1" applyProtection="1">
      <alignment horizontal="center" vertical="center" wrapText="1"/>
      <protection hidden="1"/>
    </xf>
    <xf numFmtId="3" fontId="22" fillId="14" borderId="8" xfId="0" applyNumberFormat="1" applyFont="1" applyFill="1" applyBorder="1" applyAlignment="1" applyProtection="1">
      <alignment horizontal="center" vertical="center"/>
      <protection hidden="1"/>
    </xf>
    <xf numFmtId="3" fontId="22" fillId="14" borderId="9" xfId="0" applyNumberFormat="1" applyFont="1" applyFill="1" applyBorder="1" applyAlignment="1" applyProtection="1">
      <alignment horizontal="center" vertical="center"/>
      <protection hidden="1"/>
    </xf>
    <xf numFmtId="49" fontId="22" fillId="14" borderId="17" xfId="0" applyNumberFormat="1" applyFont="1" applyFill="1" applyBorder="1" applyAlignment="1" applyProtection="1">
      <alignment horizontal="left" vertical="center" wrapText="1" indent="1"/>
      <protection hidden="1"/>
    </xf>
    <xf numFmtId="0" fontId="22" fillId="14" borderId="21" xfId="0" applyFont="1" applyFill="1" applyBorder="1" applyAlignment="1" applyProtection="1">
      <alignment horizontal="left" vertical="center" wrapText="1" indent="1"/>
      <protection hidden="1"/>
    </xf>
    <xf numFmtId="49" fontId="22" fillId="14" borderId="22" xfId="0" applyNumberFormat="1" applyFont="1" applyFill="1" applyBorder="1" applyAlignment="1" applyProtection="1">
      <alignment horizontal="center" vertical="center" wrapText="1"/>
      <protection hidden="1"/>
    </xf>
    <xf numFmtId="49" fontId="22" fillId="14" borderId="22" xfId="0" applyNumberFormat="1" applyFont="1" applyFill="1" applyBorder="1" applyAlignment="1" applyProtection="1">
      <alignment horizontal="left" vertical="center" wrapText="1" indent="1"/>
      <protection hidden="1"/>
    </xf>
    <xf numFmtId="164" fontId="22" fillId="14" borderId="22" xfId="0" applyNumberFormat="1" applyFont="1" applyFill="1" applyBorder="1" applyAlignment="1" applyProtection="1">
      <alignment horizontal="center" vertical="center" wrapText="1"/>
      <protection hidden="1"/>
    </xf>
    <xf numFmtId="4" fontId="22" fillId="14" borderId="21" xfId="0" applyNumberFormat="1" applyFont="1" applyFill="1" applyBorder="1" applyAlignment="1" applyProtection="1">
      <alignment horizontal="center" vertical="center"/>
      <protection hidden="1"/>
    </xf>
    <xf numFmtId="4" fontId="22" fillId="14" borderId="22" xfId="0" applyNumberFormat="1" applyFont="1" applyFill="1" applyBorder="1" applyAlignment="1" applyProtection="1">
      <alignment horizontal="center" vertical="center"/>
      <protection hidden="1"/>
    </xf>
    <xf numFmtId="2" fontId="22" fillId="14" borderId="23" xfId="0" applyNumberFormat="1" applyFont="1" applyFill="1" applyBorder="1" applyAlignment="1" applyProtection="1">
      <alignment horizontal="center" vertical="center"/>
      <protection hidden="1"/>
    </xf>
    <xf numFmtId="4" fontId="22" fillId="14" borderId="22" xfId="0" applyNumberFormat="1" applyFont="1" applyFill="1" applyBorder="1" applyAlignment="1" applyProtection="1">
      <alignment horizontal="center" vertical="center" wrapText="1"/>
      <protection hidden="1"/>
    </xf>
    <xf numFmtId="4" fontId="22" fillId="14" borderId="23" xfId="0" applyNumberFormat="1" applyFont="1" applyFill="1" applyBorder="1" applyAlignment="1" applyProtection="1">
      <alignment horizontal="center" vertical="center"/>
      <protection hidden="1"/>
    </xf>
    <xf numFmtId="3" fontId="22" fillId="14" borderId="21" xfId="0" applyNumberFormat="1" applyFont="1" applyFill="1" applyBorder="1" applyAlignment="1" applyProtection="1">
      <alignment horizontal="center" vertical="center" wrapText="1"/>
      <protection hidden="1"/>
    </xf>
    <xf numFmtId="49" fontId="22" fillId="14" borderId="24" xfId="0" applyNumberFormat="1" applyFont="1" applyFill="1" applyBorder="1" applyAlignment="1" applyProtection="1">
      <alignment horizontal="center" vertical="center" wrapText="1"/>
      <protection hidden="1"/>
    </xf>
    <xf numFmtId="49" fontId="22" fillId="14" borderId="21" xfId="0" applyNumberFormat="1" applyFont="1" applyFill="1" applyBorder="1" applyAlignment="1" applyProtection="1">
      <alignment horizontal="left" vertical="center" wrapText="1" indent="1"/>
      <protection hidden="1"/>
    </xf>
    <xf numFmtId="4" fontId="22" fillId="14" borderId="23" xfId="0" applyNumberFormat="1" applyFont="1" applyFill="1" applyBorder="1" applyAlignment="1" applyProtection="1">
      <alignment horizontal="left" vertical="center" wrapText="1" indent="1"/>
      <protection hidden="1"/>
    </xf>
    <xf numFmtId="4" fontId="22" fillId="14" borderId="25" xfId="0" applyNumberFormat="1" applyFont="1" applyFill="1" applyBorder="1" applyAlignment="1" applyProtection="1">
      <alignment horizontal="left" vertical="center" wrapText="1" indent="1"/>
      <protection hidden="1"/>
    </xf>
    <xf numFmtId="4" fontId="22" fillId="14" borderId="23" xfId="0" applyNumberFormat="1" applyFont="1" applyFill="1" applyBorder="1" applyAlignment="1" applyProtection="1">
      <alignment horizontal="center" vertical="center" wrapText="1"/>
      <protection hidden="1"/>
    </xf>
    <xf numFmtId="3" fontId="22" fillId="14" borderId="21" xfId="0" applyNumberFormat="1" applyFont="1" applyFill="1" applyBorder="1" applyAlignment="1" applyProtection="1">
      <alignment horizontal="center" vertical="center"/>
      <protection hidden="1"/>
    </xf>
    <xf numFmtId="3" fontId="22" fillId="14" borderId="22" xfId="0" applyNumberFormat="1" applyFont="1" applyFill="1" applyBorder="1" applyAlignment="1" applyProtection="1">
      <alignment horizontal="center" vertical="center"/>
      <protection hidden="1"/>
    </xf>
    <xf numFmtId="49" fontId="22" fillId="14" borderId="23" xfId="0" applyNumberFormat="1" applyFont="1" applyFill="1" applyBorder="1" applyAlignment="1" applyProtection="1">
      <alignment horizontal="left" vertical="center" wrapText="1" indent="1"/>
      <protection hidden="1"/>
    </xf>
    <xf numFmtId="0" fontId="9" fillId="5" borderId="18" xfId="0" applyFont="1" applyFill="1" applyBorder="1" applyAlignment="1" applyProtection="1">
      <alignment horizontal="left" vertical="center" wrapText="1" indent="1"/>
      <protection locked="0"/>
    </xf>
    <xf numFmtId="49" fontId="8" fillId="5" borderId="19" xfId="0" applyNumberFormat="1" applyFont="1" applyFill="1" applyBorder="1" applyAlignment="1" applyProtection="1">
      <alignment horizontal="center" vertical="center" wrapText="1"/>
      <protection locked="0"/>
    </xf>
    <xf numFmtId="49" fontId="8" fillId="5" borderId="19" xfId="0" applyNumberFormat="1" applyFont="1" applyFill="1" applyBorder="1" applyAlignment="1" applyProtection="1">
      <alignment horizontal="left" vertical="center" wrapText="1" indent="1"/>
      <protection locked="0"/>
    </xf>
    <xf numFmtId="0" fontId="8" fillId="5" borderId="19" xfId="0" applyFont="1" applyFill="1" applyBorder="1" applyAlignment="1" applyProtection="1">
      <alignment horizontal="center" vertical="center" wrapText="1"/>
      <protection locked="0"/>
    </xf>
    <xf numFmtId="164" fontId="8" fillId="5" borderId="19" xfId="0" applyNumberFormat="1"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4" fontId="8" fillId="5" borderId="18" xfId="0" applyNumberFormat="1" applyFont="1" applyFill="1" applyBorder="1" applyAlignment="1" applyProtection="1">
      <alignment horizontal="center" vertical="center"/>
      <protection locked="0"/>
    </xf>
    <xf numFmtId="4" fontId="8" fillId="5" borderId="19" xfId="0" applyNumberFormat="1" applyFont="1" applyFill="1" applyBorder="1" applyAlignment="1" applyProtection="1">
      <alignment horizontal="center" vertical="center"/>
      <protection locked="0"/>
    </xf>
    <xf numFmtId="2" fontId="8" fillId="15" borderId="20" xfId="0" applyNumberFormat="1" applyFont="1" applyFill="1" applyBorder="1" applyAlignment="1" applyProtection="1">
      <alignment horizontal="center" vertical="center"/>
      <protection hidden="1"/>
    </xf>
    <xf numFmtId="0" fontId="8" fillId="5" borderId="18" xfId="0" applyFont="1" applyFill="1" applyBorder="1" applyAlignment="1" applyProtection="1">
      <alignment horizontal="center" vertical="center" wrapText="1"/>
      <protection locked="0"/>
    </xf>
    <xf numFmtId="4" fontId="8" fillId="15" borderId="19" xfId="0" applyNumberFormat="1" applyFont="1" applyFill="1" applyBorder="1" applyAlignment="1" applyProtection="1">
      <alignment horizontal="center" vertical="center" wrapText="1"/>
      <protection hidden="1"/>
    </xf>
    <xf numFmtId="4" fontId="8" fillId="15" borderId="20" xfId="0" applyNumberFormat="1" applyFont="1" applyFill="1" applyBorder="1" applyAlignment="1" applyProtection="1">
      <alignment horizontal="center" vertical="center"/>
      <protection hidden="1"/>
    </xf>
    <xf numFmtId="3" fontId="8" fillId="5" borderId="18" xfId="0" applyNumberFormat="1" applyFont="1" applyFill="1" applyBorder="1" applyAlignment="1" applyProtection="1">
      <alignment horizontal="center" vertical="center" wrapText="1"/>
      <protection locked="0"/>
    </xf>
    <xf numFmtId="49" fontId="8" fillId="5" borderId="20" xfId="0" applyNumberFormat="1" applyFont="1" applyFill="1" applyBorder="1" applyAlignment="1" applyProtection="1">
      <alignment horizontal="center" vertical="center" wrapText="1"/>
      <protection locked="0"/>
    </xf>
    <xf numFmtId="49" fontId="8" fillId="5" borderId="18" xfId="0" applyNumberFormat="1" applyFont="1" applyFill="1" applyBorder="1" applyAlignment="1" applyProtection="1">
      <alignment horizontal="left" vertical="center" wrapText="1" indent="1"/>
      <protection locked="0"/>
    </xf>
    <xf numFmtId="4" fontId="8" fillId="5" borderId="20" xfId="0" applyNumberFormat="1" applyFont="1" applyFill="1" applyBorder="1" applyAlignment="1" applyProtection="1">
      <alignment horizontal="left" vertical="center" wrapText="1" indent="1"/>
      <protection locked="0"/>
    </xf>
    <xf numFmtId="4" fontId="8" fillId="5" borderId="14" xfId="0" applyNumberFormat="1" applyFont="1" applyFill="1" applyBorder="1" applyAlignment="1" applyProtection="1">
      <alignment horizontal="left" vertical="center" wrapText="1" indent="1"/>
      <protection locked="0"/>
    </xf>
    <xf numFmtId="4" fontId="8" fillId="5" borderId="12" xfId="0" applyNumberFormat="1" applyFont="1" applyFill="1" applyBorder="1" applyAlignment="1" applyProtection="1">
      <alignment horizontal="center" vertical="center" wrapText="1"/>
      <protection locked="0"/>
    </xf>
    <xf numFmtId="3" fontId="8" fillId="5" borderId="18" xfId="0" applyNumberFormat="1" applyFont="1" applyFill="1" applyBorder="1" applyAlignment="1" applyProtection="1">
      <alignment horizontal="center" vertical="center"/>
      <protection locked="0"/>
    </xf>
    <xf numFmtId="3" fontId="8" fillId="5" borderId="19" xfId="0" applyNumberFormat="1" applyFont="1" applyFill="1" applyBorder="1" applyAlignment="1" applyProtection="1">
      <alignment horizontal="center" vertical="center"/>
      <protection locked="0"/>
    </xf>
    <xf numFmtId="49" fontId="8" fillId="5" borderId="20" xfId="0" applyNumberFormat="1" applyFont="1" applyFill="1" applyBorder="1" applyAlignment="1" applyProtection="1">
      <alignment horizontal="left" vertical="center" wrapText="1" indent="1"/>
      <protection locked="0"/>
    </xf>
    <xf numFmtId="0" fontId="9" fillId="5" borderId="8" xfId="0" applyFont="1" applyFill="1" applyBorder="1" applyAlignment="1" applyProtection="1">
      <alignment horizontal="left" vertical="center" wrapText="1" indent="1"/>
      <protection locked="0"/>
    </xf>
    <xf numFmtId="49" fontId="8" fillId="5" borderId="9" xfId="0" applyNumberFormat="1" applyFont="1" applyFill="1" applyBorder="1" applyAlignment="1" applyProtection="1">
      <alignment horizontal="center" vertical="center" wrapText="1"/>
      <protection locked="0"/>
    </xf>
    <xf numFmtId="49" fontId="8" fillId="5" borderId="9" xfId="0" applyNumberFormat="1" applyFont="1" applyFill="1" applyBorder="1" applyAlignment="1" applyProtection="1">
      <alignment horizontal="left" vertical="center" wrapText="1" indent="1"/>
      <protection locked="0"/>
    </xf>
    <xf numFmtId="0" fontId="8" fillId="5" borderId="9" xfId="0" applyFont="1" applyFill="1" applyBorder="1" applyAlignment="1" applyProtection="1">
      <alignment horizontal="center" vertical="center" wrapText="1"/>
      <protection locked="0"/>
    </xf>
    <xf numFmtId="164" fontId="8" fillId="5" borderId="9" xfId="0" applyNumberFormat="1"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4" fontId="8" fillId="5" borderId="8" xfId="0" applyNumberFormat="1" applyFont="1" applyFill="1" applyBorder="1" applyAlignment="1" applyProtection="1">
      <alignment horizontal="center" vertical="center"/>
      <protection locked="0"/>
    </xf>
    <xf numFmtId="4" fontId="8" fillId="5" borderId="9" xfId="0" applyNumberFormat="1" applyFont="1" applyFill="1" applyBorder="1" applyAlignment="1" applyProtection="1">
      <alignment horizontal="center" vertical="center"/>
      <protection locked="0"/>
    </xf>
    <xf numFmtId="2" fontId="8" fillId="15" borderId="17" xfId="0" applyNumberFormat="1"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wrapText="1"/>
      <protection locked="0"/>
    </xf>
    <xf numFmtId="4" fontId="8" fillId="15" borderId="9" xfId="0" applyNumberFormat="1" applyFont="1" applyFill="1" applyBorder="1" applyAlignment="1" applyProtection="1">
      <alignment horizontal="center" vertical="center" wrapText="1"/>
      <protection hidden="1"/>
    </xf>
    <xf numFmtId="4" fontId="8" fillId="15" borderId="17" xfId="0" applyNumberFormat="1" applyFont="1" applyFill="1" applyBorder="1" applyAlignment="1" applyProtection="1">
      <alignment horizontal="center" vertical="center"/>
      <protection hidden="1"/>
    </xf>
    <xf numFmtId="3" fontId="8" fillId="5" borderId="8" xfId="0" applyNumberFormat="1" applyFont="1" applyFill="1" applyBorder="1" applyAlignment="1" applyProtection="1">
      <alignment horizontal="center" vertical="center" wrapText="1"/>
      <protection locked="0"/>
    </xf>
    <xf numFmtId="49" fontId="8" fillId="5" borderId="17" xfId="0" applyNumberFormat="1" applyFont="1" applyFill="1" applyBorder="1" applyAlignment="1" applyProtection="1">
      <alignment horizontal="center" vertical="center" wrapText="1"/>
      <protection locked="0"/>
    </xf>
    <xf numFmtId="49" fontId="8" fillId="5" borderId="8" xfId="0" applyNumberFormat="1" applyFont="1" applyFill="1" applyBorder="1" applyAlignment="1" applyProtection="1">
      <alignment horizontal="left" vertical="center" wrapText="1" indent="1"/>
      <protection locked="0"/>
    </xf>
    <xf numFmtId="4" fontId="8" fillId="5" borderId="17" xfId="0" applyNumberFormat="1" applyFont="1" applyFill="1" applyBorder="1" applyAlignment="1" applyProtection="1">
      <alignment horizontal="left" vertical="center" wrapText="1" indent="1"/>
      <protection locked="0"/>
    </xf>
    <xf numFmtId="4" fontId="8" fillId="5" borderId="15" xfId="0" applyNumberFormat="1" applyFont="1" applyFill="1" applyBorder="1" applyAlignment="1" applyProtection="1">
      <alignment horizontal="left" vertical="center" wrapText="1" indent="1"/>
      <protection locked="0"/>
    </xf>
    <xf numFmtId="4" fontId="8" fillId="5" borderId="16" xfId="0" applyNumberFormat="1" applyFont="1" applyFill="1" applyBorder="1" applyAlignment="1" applyProtection="1">
      <alignment horizontal="center" vertical="center" wrapText="1"/>
      <protection locked="0"/>
    </xf>
    <xf numFmtId="3" fontId="8" fillId="5" borderId="8" xfId="0" applyNumberFormat="1" applyFont="1" applyFill="1" applyBorder="1" applyAlignment="1" applyProtection="1">
      <alignment horizontal="center" vertical="center"/>
      <protection locked="0"/>
    </xf>
    <xf numFmtId="3" fontId="8" fillId="5" borderId="9" xfId="0" applyNumberFormat="1" applyFont="1" applyFill="1" applyBorder="1" applyAlignment="1" applyProtection="1">
      <alignment horizontal="center" vertical="center"/>
      <protection locked="0"/>
    </xf>
    <xf numFmtId="49" fontId="8" fillId="5" borderId="17" xfId="0" applyNumberFormat="1" applyFont="1" applyFill="1" applyBorder="1" applyAlignment="1" applyProtection="1">
      <alignment horizontal="left" vertical="center" wrapText="1" indent="1"/>
      <protection locked="0"/>
    </xf>
    <xf numFmtId="0" fontId="30" fillId="3" borderId="0" xfId="0" applyFont="1" applyFill="1" applyAlignment="1">
      <alignment horizontal="left" vertical="center" wrapText="1"/>
    </xf>
    <xf numFmtId="0" fontId="0" fillId="3" borderId="0" xfId="0" applyFill="1" applyAlignment="1">
      <alignment wrapText="1"/>
    </xf>
    <xf numFmtId="0" fontId="2" fillId="0" borderId="0" xfId="1" applyBorder="1" applyAlignment="1">
      <alignment vertical="center" wrapText="1"/>
    </xf>
    <xf numFmtId="0" fontId="0" fillId="0" borderId="0" xfId="0" applyAlignment="1">
      <alignment horizontal="left" vertical="top" wrapText="1"/>
    </xf>
    <xf numFmtId="0" fontId="2" fillId="0" borderId="0" xfId="1" applyAlignment="1">
      <alignment vertical="center" wrapText="1"/>
    </xf>
    <xf numFmtId="0" fontId="32"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6" fillId="0" borderId="0" xfId="0" applyFont="1" applyAlignment="1">
      <alignment horizontal="left" vertical="top" wrapText="1"/>
    </xf>
    <xf numFmtId="0" fontId="0" fillId="0" borderId="0" xfId="0" applyAlignment="1">
      <alignment vertical="top"/>
    </xf>
    <xf numFmtId="0" fontId="27"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top" wrapText="1"/>
    </xf>
    <xf numFmtId="0" fontId="27" fillId="0" borderId="0" xfId="0"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0" fontId="6" fillId="0" borderId="0" xfId="0" applyFont="1" applyAlignment="1">
      <alignment vertical="top"/>
    </xf>
    <xf numFmtId="0" fontId="6" fillId="0" borderId="0" xfId="0" applyFont="1" applyAlignment="1">
      <alignment vertical="top" wrapText="1"/>
    </xf>
    <xf numFmtId="0" fontId="28" fillId="6" borderId="0" xfId="0" applyFont="1" applyFill="1" applyAlignment="1">
      <alignment vertical="top"/>
    </xf>
    <xf numFmtId="0" fontId="28" fillId="6" borderId="0" xfId="0" applyFont="1" applyFill="1" applyAlignment="1">
      <alignment vertical="center"/>
    </xf>
    <xf numFmtId="0" fontId="0" fillId="0" borderId="45" xfId="0" applyBorder="1" applyAlignment="1">
      <alignment horizontal="left" vertical="top" wrapText="1"/>
    </xf>
    <xf numFmtId="0" fontId="0" fillId="0" borderId="46" xfId="0" applyBorder="1" applyAlignment="1">
      <alignment wrapText="1"/>
    </xf>
    <xf numFmtId="0" fontId="32" fillId="0" borderId="45" xfId="0" applyFont="1" applyBorder="1" applyAlignment="1">
      <alignment vertical="center" wrapText="1"/>
    </xf>
    <xf numFmtId="0" fontId="32" fillId="0" borderId="46" xfId="0" applyFont="1" applyBorder="1" applyAlignment="1">
      <alignment vertical="center" wrapText="1"/>
    </xf>
    <xf numFmtId="0" fontId="0" fillId="0" borderId="46" xfId="0" applyBorder="1" applyAlignment="1">
      <alignment horizontal="left"/>
    </xf>
    <xf numFmtId="0" fontId="6" fillId="0" borderId="45" xfId="0" applyFont="1" applyBorder="1" applyAlignment="1">
      <alignment horizontal="left" vertical="top" wrapText="1"/>
    </xf>
    <xf numFmtId="0" fontId="0" fillId="0" borderId="45" xfId="0" applyBorder="1" applyAlignment="1">
      <alignment horizontal="left"/>
    </xf>
    <xf numFmtId="0" fontId="27" fillId="0" borderId="45" xfId="0" applyFont="1" applyBorder="1" applyAlignment="1">
      <alignment vertical="center" wrapText="1"/>
    </xf>
    <xf numFmtId="0" fontId="27" fillId="0" borderId="47" xfId="0" applyFont="1" applyBorder="1" applyAlignment="1">
      <alignment vertical="top" wrapText="1"/>
    </xf>
    <xf numFmtId="0" fontId="27" fillId="0" borderId="48" xfId="0" applyFont="1" applyBorder="1" applyAlignment="1">
      <alignment vertical="top" wrapText="1"/>
    </xf>
    <xf numFmtId="0" fontId="0" fillId="0" borderId="48" xfId="0" applyBorder="1" applyAlignment="1">
      <alignment horizontal="left"/>
    </xf>
    <xf numFmtId="0" fontId="27" fillId="0" borderId="48" xfId="0" applyFont="1" applyBorder="1" applyAlignment="1">
      <alignment vertical="top"/>
    </xf>
    <xf numFmtId="0" fontId="0" fillId="0" borderId="49" xfId="0" applyBorder="1" applyAlignment="1">
      <alignment horizontal="left"/>
    </xf>
    <xf numFmtId="0" fontId="6" fillId="0" borderId="47" xfId="0" applyFont="1" applyBorder="1" applyAlignment="1">
      <alignment horizontal="left" vertical="top" wrapText="1"/>
    </xf>
    <xf numFmtId="0" fontId="0" fillId="0" borderId="48" xfId="0" applyBorder="1" applyAlignment="1">
      <alignment horizontal="left" vertical="center"/>
    </xf>
    <xf numFmtId="0" fontId="6" fillId="0" borderId="48" xfId="0" applyFont="1" applyBorder="1" applyAlignment="1">
      <alignment horizontal="left" vertical="top" wrapText="1"/>
    </xf>
    <xf numFmtId="0" fontId="42" fillId="0" borderId="0" xfId="0" applyFont="1" applyAlignment="1">
      <alignment vertical="center"/>
    </xf>
    <xf numFmtId="0" fontId="43" fillId="0" borderId="15" xfId="0" quotePrefix="1" applyFont="1" applyBorder="1" applyAlignment="1">
      <alignment horizontal="right" vertical="center" wrapText="1"/>
    </xf>
    <xf numFmtId="3" fontId="43" fillId="0" borderId="16" xfId="0" applyNumberFormat="1" applyFont="1" applyBorder="1" applyAlignment="1">
      <alignment horizontal="center" vertical="center" wrapText="1"/>
    </xf>
    <xf numFmtId="4" fontId="43" fillId="0" borderId="16" xfId="0" applyNumberFormat="1"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xf>
    <xf numFmtId="0" fontId="6" fillId="0" borderId="45" xfId="0" applyFont="1" applyBorder="1" applyAlignment="1">
      <alignment horizontal="left" vertical="top"/>
    </xf>
    <xf numFmtId="49" fontId="6" fillId="0" borderId="45" xfId="0" applyNumberFormat="1" applyFont="1" applyBorder="1" applyAlignment="1">
      <alignment horizontal="left" vertical="top"/>
    </xf>
    <xf numFmtId="0" fontId="6" fillId="0" borderId="0" xfId="0" applyFont="1" applyAlignment="1">
      <alignment horizontal="left" vertical="top"/>
    </xf>
    <xf numFmtId="0" fontId="6" fillId="0" borderId="45" xfId="0" applyFont="1" applyBorder="1" applyAlignment="1">
      <alignment vertical="top"/>
    </xf>
    <xf numFmtId="0" fontId="6" fillId="0" borderId="47" xfId="0" applyFont="1" applyBorder="1" applyAlignment="1">
      <alignment horizontal="left"/>
    </xf>
    <xf numFmtId="0" fontId="6" fillId="0" borderId="48" xfId="0" applyFont="1" applyBorder="1" applyAlignment="1">
      <alignment horizontal="left"/>
    </xf>
    <xf numFmtId="0" fontId="12"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49" fontId="12" fillId="0" borderId="0" xfId="0" applyNumberFormat="1" applyFont="1" applyAlignment="1">
      <alignment horizontal="center" vertical="center"/>
    </xf>
    <xf numFmtId="0" fontId="47" fillId="6" borderId="0" xfId="0" applyFont="1" applyFill="1" applyAlignment="1">
      <alignment vertical="center" wrapText="1"/>
    </xf>
    <xf numFmtId="0" fontId="47" fillId="6" borderId="0" xfId="0" applyFont="1" applyFill="1" applyAlignment="1">
      <alignment horizontal="center" vertical="center" wrapText="1"/>
    </xf>
    <xf numFmtId="0" fontId="8" fillId="0" borderId="0" xfId="0" applyFont="1" applyAlignment="1">
      <alignment vertical="center"/>
    </xf>
    <xf numFmtId="0" fontId="8" fillId="0" borderId="0" xfId="0" applyFont="1" applyAlignment="1">
      <alignment horizontal="center" vertical="center"/>
    </xf>
    <xf numFmtId="49" fontId="48" fillId="0" borderId="0" xfId="0" applyNumberFormat="1" applyFont="1" applyAlignment="1" applyProtection="1">
      <alignment horizontal="left" vertical="center" wrapText="1"/>
      <protection locked="0"/>
    </xf>
    <xf numFmtId="49" fontId="48" fillId="0" borderId="0" xfId="0" applyNumberFormat="1" applyFont="1" applyAlignment="1" applyProtection="1">
      <alignment horizontal="center" vertical="center" wrapText="1"/>
      <protection locked="0"/>
    </xf>
    <xf numFmtId="49" fontId="49" fillId="0" borderId="0" xfId="0" applyNumberFormat="1" applyFont="1" applyAlignment="1" applyProtection="1">
      <alignment horizontal="left" vertical="center" wrapText="1"/>
      <protection locked="0"/>
    </xf>
    <xf numFmtId="49" fontId="49" fillId="0" borderId="0" xfId="0" applyNumberFormat="1" applyFont="1" applyAlignment="1" applyProtection="1">
      <alignment horizontal="center" vertical="center" wrapText="1"/>
      <protection locked="0"/>
    </xf>
    <xf numFmtId="0" fontId="6" fillId="0" borderId="54" xfId="0" applyFont="1" applyBorder="1" applyAlignment="1">
      <alignment horizontal="left" vertical="top" wrapText="1"/>
    </xf>
    <xf numFmtId="0" fontId="0" fillId="0" borderId="55" xfId="0" applyBorder="1" applyAlignment="1">
      <alignment horizontal="left"/>
    </xf>
    <xf numFmtId="0" fontId="0" fillId="0" borderId="54" xfId="0" applyBorder="1"/>
    <xf numFmtId="0" fontId="38" fillId="0" borderId="55" xfId="0" applyFont="1" applyBorder="1" applyAlignment="1">
      <alignment vertical="center"/>
    </xf>
    <xf numFmtId="0" fontId="6" fillId="0" borderId="55" xfId="0" applyFont="1" applyBorder="1" applyAlignment="1">
      <alignment vertical="top" wrapText="1"/>
    </xf>
    <xf numFmtId="0" fontId="6" fillId="0" borderId="56" xfId="0" applyFont="1" applyBorder="1" applyAlignment="1">
      <alignment horizontal="left" vertical="top" wrapText="1"/>
    </xf>
    <xf numFmtId="0" fontId="0" fillId="0" borderId="57" xfId="0" applyBorder="1" applyAlignment="1">
      <alignment horizontal="left" vertical="center"/>
    </xf>
    <xf numFmtId="0" fontId="0" fillId="0" borderId="57" xfId="0" applyBorder="1" applyAlignment="1">
      <alignment horizontal="left"/>
    </xf>
    <xf numFmtId="0" fontId="6" fillId="0" borderId="58" xfId="0" applyFont="1" applyBorder="1" applyAlignment="1">
      <alignment vertical="top" wrapText="1"/>
    </xf>
    <xf numFmtId="0" fontId="42" fillId="0" borderId="46" xfId="0" applyFont="1" applyBorder="1" applyAlignment="1">
      <alignment vertical="center"/>
    </xf>
    <xf numFmtId="0" fontId="0" fillId="0" borderId="46" xfId="0" applyBorder="1"/>
    <xf numFmtId="0" fontId="8" fillId="0" borderId="0" xfId="0" applyFont="1" applyAlignment="1">
      <alignment horizontal="left" vertical="center" wrapText="1"/>
    </xf>
    <xf numFmtId="0" fontId="19" fillId="6" borderId="0" xfId="0" applyFont="1" applyFill="1" applyAlignment="1">
      <alignment horizontal="left"/>
    </xf>
    <xf numFmtId="0" fontId="18" fillId="3" borderId="0" xfId="0" applyFont="1" applyFill="1" applyAlignment="1" applyProtection="1">
      <alignment horizontal="right" vertical="center"/>
      <protection hidden="1"/>
    </xf>
    <xf numFmtId="0" fontId="18" fillId="3" borderId="0" xfId="0" applyFont="1" applyFill="1" applyAlignment="1" applyProtection="1">
      <alignment horizontal="center" vertical="center"/>
      <protection hidden="1"/>
    </xf>
    <xf numFmtId="0" fontId="18" fillId="2" borderId="0" xfId="0" applyFont="1" applyFill="1" applyAlignment="1" applyProtection="1">
      <alignment vertical="center"/>
      <protection hidden="1"/>
    </xf>
    <xf numFmtId="0" fontId="55" fillId="4" borderId="7" xfId="0" applyFont="1" applyFill="1" applyBorder="1" applyAlignment="1">
      <alignment horizontal="center" vertical="center" wrapText="1"/>
    </xf>
    <xf numFmtId="0" fontId="31" fillId="6" borderId="42" xfId="0" applyFont="1" applyFill="1" applyBorder="1" applyAlignment="1">
      <alignment horizontal="left" vertical="center" wrapText="1"/>
    </xf>
    <xf numFmtId="0" fontId="31" fillId="6" borderId="43" xfId="0" applyFont="1" applyFill="1" applyBorder="1" applyAlignment="1">
      <alignment horizontal="left" vertical="center" wrapText="1"/>
    </xf>
    <xf numFmtId="0" fontId="31" fillId="6" borderId="44" xfId="0" applyFont="1" applyFill="1" applyBorder="1" applyAlignment="1">
      <alignment horizontal="left" vertical="center" wrapText="1"/>
    </xf>
    <xf numFmtId="0" fontId="6" fillId="0" borderId="47" xfId="0" applyFont="1" applyBorder="1" applyAlignment="1">
      <alignment horizontal="left" vertical="top" wrapText="1"/>
    </xf>
    <xf numFmtId="0" fontId="6" fillId="0" borderId="48" xfId="0" applyFont="1" applyBorder="1" applyAlignment="1">
      <alignment horizontal="left" vertical="top" wrapText="1"/>
    </xf>
    <xf numFmtId="0" fontId="6" fillId="0" borderId="49" xfId="0" applyFont="1" applyBorder="1" applyAlignment="1">
      <alignment horizontal="left" vertical="top" wrapText="1"/>
    </xf>
    <xf numFmtId="0" fontId="33" fillId="0" borderId="0" xfId="0" applyFont="1" applyAlignment="1">
      <alignment horizontal="center" vertical="center"/>
    </xf>
    <xf numFmtId="0" fontId="6" fillId="0" borderId="0" xfId="0" applyFont="1" applyAlignment="1">
      <alignment horizontal="left" vertical="top" wrapText="1"/>
    </xf>
    <xf numFmtId="0" fontId="6" fillId="0" borderId="57" xfId="0" applyFont="1" applyBorder="1" applyAlignment="1">
      <alignment horizontal="left" vertical="top" wrapText="1"/>
    </xf>
    <xf numFmtId="0" fontId="6" fillId="0" borderId="45" xfId="0" applyFont="1" applyBorder="1" applyAlignment="1">
      <alignment horizontal="left" vertical="top" wrapText="1"/>
    </xf>
    <xf numFmtId="0" fontId="6" fillId="0" borderId="46" xfId="0" applyFont="1" applyBorder="1" applyAlignment="1">
      <alignment horizontal="left" vertical="top" wrapText="1"/>
    </xf>
    <xf numFmtId="0" fontId="26" fillId="0" borderId="0" xfId="0" applyFont="1" applyAlignment="1">
      <alignment horizontal="center" vertical="center"/>
    </xf>
    <xf numFmtId="0" fontId="34" fillId="0" borderId="0" xfId="0" applyFont="1" applyAlignment="1">
      <alignment horizontal="center" vertical="center"/>
    </xf>
    <xf numFmtId="0" fontId="35" fillId="6" borderId="42" xfId="0" applyFont="1" applyFill="1" applyBorder="1" applyAlignment="1">
      <alignment horizontal="center" vertical="center" wrapText="1"/>
    </xf>
    <xf numFmtId="0" fontId="35" fillId="6" borderId="43" xfId="0" applyFont="1" applyFill="1" applyBorder="1" applyAlignment="1">
      <alignment horizontal="center" vertical="center" wrapText="1"/>
    </xf>
    <xf numFmtId="0" fontId="35" fillId="6" borderId="44" xfId="0" applyFont="1" applyFill="1" applyBorder="1" applyAlignment="1">
      <alignment horizontal="center" vertical="center" wrapText="1"/>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33" xfId="0" applyFont="1" applyFill="1" applyBorder="1" applyAlignment="1">
      <alignment horizontal="left" vertical="center" wrapText="1"/>
    </xf>
    <xf numFmtId="0" fontId="6" fillId="4" borderId="39" xfId="0" applyFont="1" applyFill="1" applyBorder="1" applyAlignment="1">
      <alignment horizontal="left" vertical="center" wrapText="1"/>
    </xf>
    <xf numFmtId="0" fontId="6" fillId="4" borderId="40"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36" fillId="2" borderId="29"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31" xfId="0" applyFont="1" applyFill="1" applyBorder="1" applyAlignment="1">
      <alignment horizontal="center" vertical="center" wrapText="1"/>
    </xf>
    <xf numFmtId="0" fontId="36" fillId="2" borderId="37"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36" fillId="2" borderId="34" xfId="0" applyFont="1" applyFill="1" applyBorder="1" applyAlignment="1">
      <alignment horizontal="center" vertical="center" wrapText="1"/>
    </xf>
    <xf numFmtId="0" fontId="36" fillId="2" borderId="35" xfId="0" applyFont="1" applyFill="1" applyBorder="1" applyAlignment="1">
      <alignment horizontal="center" vertical="center" wrapText="1"/>
    </xf>
    <xf numFmtId="0" fontId="36" fillId="2" borderId="36"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8"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0" fillId="0" borderId="45" xfId="0" applyBorder="1" applyAlignment="1">
      <alignment horizontal="center"/>
    </xf>
    <xf numFmtId="0" fontId="0" fillId="0" borderId="0" xfId="0" applyAlignment="1">
      <alignment horizontal="center"/>
    </xf>
    <xf numFmtId="0" fontId="31" fillId="6" borderId="51" xfId="0" applyFont="1" applyFill="1" applyBorder="1" applyAlignment="1">
      <alignment horizontal="left" vertical="center" wrapText="1"/>
    </xf>
    <xf numFmtId="0" fontId="31" fillId="6" borderId="52" xfId="0" applyFont="1" applyFill="1" applyBorder="1" applyAlignment="1">
      <alignment horizontal="left" vertical="center" wrapText="1"/>
    </xf>
    <xf numFmtId="0" fontId="31" fillId="6" borderId="53" xfId="0" applyFont="1" applyFill="1" applyBorder="1" applyAlignment="1">
      <alignment horizontal="left" vertical="center" wrapText="1"/>
    </xf>
    <xf numFmtId="0" fontId="42" fillId="0" borderId="45" xfId="0" applyFont="1" applyBorder="1" applyAlignment="1">
      <alignment horizontal="center" vertical="center"/>
    </xf>
    <xf numFmtId="0" fontId="42" fillId="0" borderId="0" xfId="0" applyFont="1" applyAlignment="1">
      <alignment horizontal="center" vertical="center"/>
    </xf>
    <xf numFmtId="0" fontId="6" fillId="0" borderId="0" xfId="0" applyFont="1" applyAlignment="1">
      <alignment horizontal="center" vertical="top" wrapText="1"/>
    </xf>
    <xf numFmtId="0" fontId="6" fillId="0" borderId="57" xfId="0" applyFont="1" applyBorder="1" applyAlignment="1">
      <alignment horizontal="center" vertical="top" wrapText="1"/>
    </xf>
    <xf numFmtId="0" fontId="37" fillId="0" borderId="45" xfId="0" applyFont="1" applyBorder="1" applyAlignment="1">
      <alignment horizontal="center" vertical="center" wrapText="1"/>
    </xf>
    <xf numFmtId="0" fontId="37" fillId="0" borderId="0" xfId="0" applyFont="1" applyAlignment="1">
      <alignment horizontal="center" vertical="center" wrapText="1"/>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0" xfId="0" applyAlignment="1">
      <alignment horizont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8"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54" fillId="0" borderId="30" xfId="0" applyFont="1" applyBorder="1" applyAlignment="1">
      <alignment horizontal="left" vertical="top" wrapText="1"/>
    </xf>
    <xf numFmtId="0" fontId="54" fillId="0" borderId="0" xfId="0" applyFont="1" applyAlignment="1">
      <alignment horizontal="left" vertical="top" wrapText="1"/>
    </xf>
    <xf numFmtId="0" fontId="9" fillId="15" borderId="50" xfId="0" applyFont="1" applyFill="1" applyBorder="1" applyAlignment="1" applyProtection="1">
      <alignment horizontal="center" vertical="center" wrapText="1"/>
      <protection hidden="1"/>
    </xf>
    <xf numFmtId="0" fontId="9" fillId="15" borderId="3" xfId="0" applyFont="1" applyFill="1" applyBorder="1" applyAlignment="1" applyProtection="1">
      <alignment horizontal="center" vertical="center" wrapText="1"/>
      <protection hidden="1"/>
    </xf>
    <xf numFmtId="0" fontId="45" fillId="9" borderId="4" xfId="0" applyFont="1" applyFill="1" applyBorder="1" applyAlignment="1" applyProtection="1">
      <alignment horizontal="center" vertical="center" wrapText="1"/>
      <protection hidden="1"/>
    </xf>
    <xf numFmtId="0" fontId="47" fillId="6" borderId="0" xfId="0" applyFont="1" applyFill="1" applyAlignment="1">
      <alignment horizontal="left" vertical="center" wrapText="1"/>
    </xf>
    <xf numFmtId="0" fontId="9" fillId="15" borderId="4" xfId="0" applyFont="1" applyFill="1" applyBorder="1" applyAlignment="1" applyProtection="1">
      <alignment horizontal="center" vertical="center" wrapText="1"/>
      <protection hidden="1"/>
    </xf>
    <xf numFmtId="2" fontId="9" fillId="15" borderId="4" xfId="0" applyNumberFormat="1" applyFont="1" applyFill="1" applyBorder="1" applyAlignment="1" applyProtection="1">
      <alignment horizontal="center" vertical="center" wrapText="1"/>
      <protection hidden="1"/>
    </xf>
    <xf numFmtId="0" fontId="46" fillId="8" borderId="4" xfId="5" applyFont="1" applyAlignment="1" applyProtection="1">
      <alignment horizontal="center" vertical="center" wrapText="1"/>
      <protection hidden="1"/>
    </xf>
    <xf numFmtId="49" fontId="9" fillId="15" borderId="4" xfId="0" applyNumberFormat="1" applyFont="1" applyFill="1" applyBorder="1" applyAlignment="1" applyProtection="1">
      <alignment horizontal="center" vertical="center" wrapText="1"/>
      <protection hidden="1"/>
    </xf>
    <xf numFmtId="0" fontId="45" fillId="7" borderId="4" xfId="0" applyFont="1" applyFill="1" applyBorder="1" applyAlignment="1" applyProtection="1">
      <alignment horizontal="left" vertical="center" wrapText="1" indent="1"/>
      <protection hidden="1"/>
    </xf>
    <xf numFmtId="0" fontId="21" fillId="7" borderId="4" xfId="0" applyFont="1" applyFill="1" applyBorder="1" applyAlignment="1" applyProtection="1">
      <alignment horizontal="left" vertical="center" wrapText="1" indent="1"/>
      <protection hidden="1"/>
    </xf>
    <xf numFmtId="0" fontId="45" fillId="11" borderId="4" xfId="0" applyFont="1" applyFill="1" applyBorder="1" applyAlignment="1" applyProtection="1">
      <alignment horizontal="center" vertical="center" wrapText="1"/>
      <protection hidden="1"/>
    </xf>
    <xf numFmtId="0" fontId="45" fillId="10" borderId="4" xfId="0" applyFont="1" applyFill="1" applyBorder="1" applyAlignment="1" applyProtection="1">
      <alignment horizontal="center" vertical="center" wrapText="1"/>
      <protection hidden="1"/>
    </xf>
    <xf numFmtId="0" fontId="45" fillId="12" borderId="4" xfId="0" applyFont="1" applyFill="1" applyBorder="1" applyAlignment="1" applyProtection="1">
      <alignment horizontal="center" vertical="center" wrapText="1"/>
      <protection hidden="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0" xfId="0" applyFont="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top" wrapText="1"/>
    </xf>
    <xf numFmtId="0" fontId="5" fillId="0" borderId="63" xfId="0" applyFont="1" applyBorder="1" applyAlignment="1">
      <alignment horizontal="left" vertical="top" wrapText="1"/>
    </xf>
    <xf numFmtId="0" fontId="5" fillId="0" borderId="7" xfId="0" applyFont="1" applyBorder="1" applyAlignment="1">
      <alignment horizontal="left" vertical="top" wrapText="1"/>
    </xf>
    <xf numFmtId="0" fontId="5" fillId="0" borderId="13" xfId="0" applyFont="1" applyBorder="1" applyAlignment="1">
      <alignment horizontal="left" vertical="top" wrapText="1"/>
    </xf>
    <xf numFmtId="0" fontId="45" fillId="13" borderId="4" xfId="0" applyFont="1" applyFill="1" applyBorder="1" applyAlignment="1" applyProtection="1">
      <alignment horizontal="center" vertical="center" wrapText="1"/>
      <protection hidden="1"/>
    </xf>
    <xf numFmtId="0" fontId="9" fillId="0" borderId="59" xfId="0" applyFont="1" applyBorder="1" applyAlignment="1">
      <alignment horizontal="center" vertical="top" wrapText="1"/>
    </xf>
    <xf numFmtId="0" fontId="9" fillId="0" borderId="61" xfId="0" applyFont="1" applyBorder="1" applyAlignment="1">
      <alignment horizontal="center" vertical="top" wrapText="1"/>
    </xf>
    <xf numFmtId="0" fontId="9" fillId="0" borderId="6" xfId="0" applyFont="1" applyBorder="1" applyAlignment="1">
      <alignment horizontal="center" vertical="top" wrapText="1"/>
    </xf>
    <xf numFmtId="0" fontId="9" fillId="0" borderId="13" xfId="0" applyFont="1" applyBorder="1" applyAlignment="1">
      <alignment horizontal="center" vertical="top" wrapText="1"/>
    </xf>
    <xf numFmtId="0" fontId="19" fillId="6" borderId="0" xfId="0" applyFont="1" applyFill="1" applyAlignment="1">
      <alignment horizontal="left" vertical="center"/>
    </xf>
    <xf numFmtId="0" fontId="16" fillId="6" borderId="0" xfId="0" applyFont="1" applyFill="1" applyAlignment="1">
      <alignment horizontal="left" vertical="center" wrapText="1"/>
    </xf>
    <xf numFmtId="0" fontId="18" fillId="2" borderId="0" xfId="0" applyFont="1" applyFill="1" applyAlignment="1" applyProtection="1">
      <alignment horizontal="center" vertical="center"/>
      <protection hidden="1"/>
    </xf>
  </cellXfs>
  <cellStyles count="11">
    <cellStyle name="Followed Hyperlink" xfId="2" builtinId="9" hidden="1"/>
    <cellStyle name="Followed Hyperlink" xfId="3" builtinId="9" hidden="1"/>
    <cellStyle name="Followed Hyperlink" xfId="4"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rmatvorlage 2" xfId="5" xr:uid="{00000000-0005-0000-0000-000008000000}"/>
    <cellStyle name="Hyperlink" xfId="1" builtinId="8"/>
    <cellStyle name="Normal" xfId="0" builtinId="0"/>
  </cellStyles>
  <dxfs count="0"/>
  <tableStyles count="0" defaultTableStyle="TableStyleMedium2" defaultPivotStyle="PivotStyleLight16"/>
  <colors>
    <mruColors>
      <color rgb="FFD32D20"/>
      <color rgb="FFFFF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1. RECP monitoring'!A1"/><Relationship Id="rId13" Type="http://schemas.openxmlformats.org/officeDocument/2006/relationships/hyperlink" Target="https://www.unido.org/our-focus-safeguarding-environment-resource-efficient-and-low-carbon-industrial-production/eco-industrial-parks" TargetMode="External"/><Relationship Id="rId3" Type="http://schemas.openxmlformats.org/officeDocument/2006/relationships/hyperlink" Target="https://www.unido.org/sites/default/files/files/2018-05/UNIDO%20Eco-Industrial%20Park%20Handbook_English.pdf" TargetMode="External"/><Relationship Id="rId7" Type="http://schemas.microsoft.com/office/2007/relationships/hdphoto" Target="../media/hdphoto1.wdp"/><Relationship Id="rId12" Type="http://schemas.openxmlformats.org/officeDocument/2006/relationships/image" Target="../media/image6.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5.png"/><Relationship Id="rId11" Type="http://schemas.openxmlformats.org/officeDocument/2006/relationships/hyperlink" Target="http://www.recpnet.org" TargetMode="External"/><Relationship Id="rId5" Type="http://schemas.openxmlformats.org/officeDocument/2006/relationships/image" Target="../media/image4.png"/><Relationship Id="rId10" Type="http://schemas.openxmlformats.org/officeDocument/2006/relationships/hyperlink" Target="#'3. Summary (Park level)'!A1"/><Relationship Id="rId4" Type="http://schemas.openxmlformats.org/officeDocument/2006/relationships/image" Target="../media/image3.png"/><Relationship Id="rId9" Type="http://schemas.openxmlformats.org/officeDocument/2006/relationships/hyperlink" Target="#'2. Summary (Company level)'!A1"/><Relationship Id="rId14"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hyperlink" Target="#'3. Summary (Park level)'!A1"/><Relationship Id="rId2" Type="http://schemas.openxmlformats.org/officeDocument/2006/relationships/hyperlink" Target="#Instructions!A1"/><Relationship Id="rId1" Type="http://schemas.openxmlformats.org/officeDocument/2006/relationships/hyperlink" Target="#'2. Summary (Company level)'!A1"/></Relationships>
</file>

<file path=xl/drawings/_rels/drawing3.xml.rels><?xml version="1.0" encoding="UTF-8" standalone="yes"?>
<Relationships xmlns="http://schemas.openxmlformats.org/package/2006/relationships"><Relationship Id="rId2" Type="http://schemas.openxmlformats.org/officeDocument/2006/relationships/hyperlink" Target="#'3. Summary (Park level)'!A1"/><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3" Type="http://schemas.openxmlformats.org/officeDocument/2006/relationships/hyperlink" Target="#'1. RECP monitoring'!A1"/><Relationship Id="rId2" Type="http://schemas.openxmlformats.org/officeDocument/2006/relationships/hyperlink" Target="#Instructions!A1"/><Relationship Id="rId1" Type="http://schemas.openxmlformats.org/officeDocument/2006/relationships/hyperlink" Target="#'2. Summary (Company level)'!A1"/></Relationships>
</file>

<file path=xl/drawings/drawing1.xml><?xml version="1.0" encoding="utf-8"?>
<xdr:wsDr xmlns:xdr="http://schemas.openxmlformats.org/drawingml/2006/spreadsheetDrawing" xmlns:a="http://schemas.openxmlformats.org/drawingml/2006/main">
  <xdr:twoCellAnchor>
    <xdr:from>
      <xdr:col>68</xdr:col>
      <xdr:colOff>100853</xdr:colOff>
      <xdr:row>0</xdr:row>
      <xdr:rowOff>106426</xdr:rowOff>
    </xdr:from>
    <xdr:to>
      <xdr:col>83</xdr:col>
      <xdr:colOff>134470</xdr:colOff>
      <xdr:row>1</xdr:row>
      <xdr:rowOff>364299</xdr:rowOff>
    </xdr:to>
    <xdr:grpSp>
      <xdr:nvGrpSpPr>
        <xdr:cNvPr id="13" name="Group 12">
          <a:extLst>
            <a:ext uri="{FF2B5EF4-FFF2-40B4-BE49-F238E27FC236}">
              <a16:creationId xmlns:a16="http://schemas.microsoft.com/office/drawing/2014/main" id="{00000000-0008-0000-0000-00000D000000}"/>
            </a:ext>
          </a:extLst>
        </xdr:cNvPr>
        <xdr:cNvGrpSpPr/>
      </xdr:nvGrpSpPr>
      <xdr:grpSpPr>
        <a:xfrm>
          <a:off x="11527043" y="104521"/>
          <a:ext cx="2554941" cy="412850"/>
          <a:chOff x="10886108" y="104908"/>
          <a:chExt cx="2190166" cy="419100"/>
        </a:xfrm>
      </xdr:grpSpPr>
      <xdr:sp macro="" textlink="">
        <xdr:nvSpPr>
          <xdr:cNvPr id="19" name="Flowchart: Alternate Process 18">
            <a:extLst>
              <a:ext uri="{FF2B5EF4-FFF2-40B4-BE49-F238E27FC236}">
                <a16:creationId xmlns:a16="http://schemas.microsoft.com/office/drawing/2014/main" id="{00000000-0008-0000-0000-000013000000}"/>
              </a:ext>
            </a:extLst>
          </xdr:cNvPr>
          <xdr:cNvSpPr/>
        </xdr:nvSpPr>
        <xdr:spPr>
          <a:xfrm>
            <a:off x="10886108" y="104908"/>
            <a:ext cx="2190166" cy="419100"/>
          </a:xfrm>
          <a:prstGeom prst="flowChartAlternateProcess">
            <a:avLst/>
          </a:prstGeom>
          <a:solidFill>
            <a:schemeClr val="bg1"/>
          </a:solidFill>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pic>
        <xdr:nvPicPr>
          <xdr:cNvPr id="20" name="Bild 3" descr="UNIDO E blue.pdf">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43695" y="130593"/>
            <a:ext cx="1981843" cy="383727"/>
          </a:xfrm>
          <a:prstGeom prst="rect">
            <a:avLst/>
          </a:prstGeom>
        </xdr:spPr>
      </xdr:pic>
    </xdr:grpSp>
    <xdr:clientData/>
  </xdr:twoCellAnchor>
  <xdr:twoCellAnchor>
    <xdr:from>
      <xdr:col>35</xdr:col>
      <xdr:colOff>133187</xdr:colOff>
      <xdr:row>110</xdr:row>
      <xdr:rowOff>207817</xdr:rowOff>
    </xdr:from>
    <xdr:to>
      <xdr:col>47</xdr:col>
      <xdr:colOff>94969</xdr:colOff>
      <xdr:row>113</xdr:row>
      <xdr:rowOff>21215</xdr:rowOff>
    </xdr:to>
    <xdr:grpSp>
      <xdr:nvGrpSpPr>
        <xdr:cNvPr id="25" name="Group 24">
          <a:extLst>
            <a:ext uri="{FF2B5EF4-FFF2-40B4-BE49-F238E27FC236}">
              <a16:creationId xmlns:a16="http://schemas.microsoft.com/office/drawing/2014/main" id="{00000000-0008-0000-0000-000019000000}"/>
            </a:ext>
          </a:extLst>
        </xdr:cNvPr>
        <xdr:cNvGrpSpPr/>
      </xdr:nvGrpSpPr>
      <xdr:grpSpPr>
        <a:xfrm>
          <a:off x="6020085" y="21883803"/>
          <a:ext cx="1978841" cy="265220"/>
          <a:chOff x="10955816" y="9942071"/>
          <a:chExt cx="7714760" cy="200430"/>
        </a:xfrm>
      </xdr:grpSpPr>
      <xdr:pic>
        <xdr:nvPicPr>
          <xdr:cNvPr id="26" name="Picture 25" descr="C:\Users\MeylanF\AppData\Local\Microsoft\Windows\Temporary Internet Files\Content.IE5\NAFLHG8B\Anonymous_Mail_1_icon[1].png">
            <a:extLst>
              <a:ext uri="{FF2B5EF4-FFF2-40B4-BE49-F238E27FC236}">
                <a16:creationId xmlns:a16="http://schemas.microsoft.com/office/drawing/2014/main" id="{00000000-0008-0000-0000-00001A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815" t="22665" r="10760" b="23814"/>
          <a:stretch/>
        </xdr:blipFill>
        <xdr:spPr bwMode="auto">
          <a:xfrm>
            <a:off x="10955816" y="10005919"/>
            <a:ext cx="2542220" cy="1141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13267181" y="9942071"/>
            <a:ext cx="5403395" cy="200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u="sng">
                <a:solidFill>
                  <a:srgbClr val="0070C0"/>
                </a:solidFill>
              </a:rPr>
              <a:t>EIP@unido.org</a:t>
            </a:r>
          </a:p>
        </xdr:txBody>
      </xdr:sp>
    </xdr:grpSp>
    <xdr:clientData/>
  </xdr:twoCellAnchor>
  <xdr:twoCellAnchor>
    <xdr:from>
      <xdr:col>41</xdr:col>
      <xdr:colOff>136805</xdr:colOff>
      <xdr:row>66</xdr:row>
      <xdr:rowOff>46731</xdr:rowOff>
    </xdr:from>
    <xdr:to>
      <xdr:col>43</xdr:col>
      <xdr:colOff>44823</xdr:colOff>
      <xdr:row>70</xdr:row>
      <xdr:rowOff>324971</xdr:rowOff>
    </xdr:to>
    <xdr:sp macro="" textlink="">
      <xdr:nvSpPr>
        <xdr:cNvPr id="28" name="Right Brace 27">
          <a:extLst>
            <a:ext uri="{FF2B5EF4-FFF2-40B4-BE49-F238E27FC236}">
              <a16:creationId xmlns:a16="http://schemas.microsoft.com/office/drawing/2014/main" id="{00000000-0008-0000-0000-00001C000000}"/>
            </a:ext>
          </a:extLst>
        </xdr:cNvPr>
        <xdr:cNvSpPr/>
      </xdr:nvSpPr>
      <xdr:spPr>
        <a:xfrm flipH="1">
          <a:off x="7028423" y="12630937"/>
          <a:ext cx="244194" cy="1802240"/>
        </a:xfrm>
        <a:prstGeom prst="rightBrace">
          <a:avLst>
            <a:gd name="adj1" fmla="val 44139"/>
            <a:gd name="adj2" fmla="val 50000"/>
          </a:avLst>
        </a:prstGeom>
        <a:ln w="19050">
          <a:solidFill>
            <a:srgbClr val="D32D2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en-GB" sz="1100"/>
        </a:p>
      </xdr:txBody>
    </xdr:sp>
    <xdr:clientData/>
  </xdr:twoCellAnchor>
  <xdr:twoCellAnchor>
    <xdr:from>
      <xdr:col>6</xdr:col>
      <xdr:colOff>17561</xdr:colOff>
      <xdr:row>49</xdr:row>
      <xdr:rowOff>3174</xdr:rowOff>
    </xdr:from>
    <xdr:to>
      <xdr:col>9</xdr:col>
      <xdr:colOff>152033</xdr:colOff>
      <xdr:row>50</xdr:row>
      <xdr:rowOff>0</xdr:rowOff>
    </xdr:to>
    <xdr:sp macro="" textlink="">
      <xdr:nvSpPr>
        <xdr:cNvPr id="31" name="Isosceles Triangle 30">
          <a:extLst>
            <a:ext uri="{FF2B5EF4-FFF2-40B4-BE49-F238E27FC236}">
              <a16:creationId xmlns:a16="http://schemas.microsoft.com/office/drawing/2014/main" id="{00000000-0008-0000-0000-00001F000000}"/>
            </a:ext>
          </a:extLst>
        </xdr:cNvPr>
        <xdr:cNvSpPr/>
      </xdr:nvSpPr>
      <xdr:spPr>
        <a:xfrm rot="10800000">
          <a:off x="1046261" y="5803899"/>
          <a:ext cx="677397" cy="177801"/>
        </a:xfrm>
        <a:prstGeom prst="triangle">
          <a:avLst/>
        </a:prstGeom>
        <a:solidFill>
          <a:srgbClr val="D32D20"/>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51</xdr:col>
      <xdr:colOff>3228</xdr:colOff>
      <xdr:row>34</xdr:row>
      <xdr:rowOff>11770</xdr:rowOff>
    </xdr:from>
    <xdr:to>
      <xdr:col>54</xdr:col>
      <xdr:colOff>2929</xdr:colOff>
      <xdr:row>36</xdr:row>
      <xdr:rowOff>1969</xdr:rowOff>
    </xdr:to>
    <xdr:sp macro="" textlink="">
      <xdr:nvSpPr>
        <xdr:cNvPr id="32" name="Isosceles Triangle 31">
          <a:extLst>
            <a:ext uri="{FF2B5EF4-FFF2-40B4-BE49-F238E27FC236}">
              <a16:creationId xmlns:a16="http://schemas.microsoft.com/office/drawing/2014/main" id="{00000000-0008-0000-0000-000020000000}"/>
            </a:ext>
          </a:extLst>
        </xdr:cNvPr>
        <xdr:cNvSpPr/>
      </xdr:nvSpPr>
      <xdr:spPr>
        <a:xfrm rot="16200000">
          <a:off x="9388033" y="6455030"/>
          <a:ext cx="362917" cy="546353"/>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34</xdr:row>
      <xdr:rowOff>6350</xdr:rowOff>
    </xdr:from>
    <xdr:to>
      <xdr:col>17</xdr:col>
      <xdr:colOff>12428</xdr:colOff>
      <xdr:row>35</xdr:row>
      <xdr:rowOff>169770</xdr:rowOff>
    </xdr:to>
    <xdr:sp macro="" textlink="">
      <xdr:nvSpPr>
        <xdr:cNvPr id="34" name="Isosceles Triangle 33">
          <a:extLst>
            <a:ext uri="{FF2B5EF4-FFF2-40B4-BE49-F238E27FC236}">
              <a16:creationId xmlns:a16="http://schemas.microsoft.com/office/drawing/2014/main" id="{00000000-0008-0000-0000-000022000000}"/>
            </a:ext>
          </a:extLst>
        </xdr:cNvPr>
        <xdr:cNvSpPr/>
      </xdr:nvSpPr>
      <xdr:spPr>
        <a:xfrm rot="16200000">
          <a:off x="2639379" y="6587672"/>
          <a:ext cx="344395" cy="554852"/>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14</xdr:col>
      <xdr:colOff>501</xdr:colOff>
      <xdr:row>53</xdr:row>
      <xdr:rowOff>92075</xdr:rowOff>
    </xdr:from>
    <xdr:to>
      <xdr:col>17</xdr:col>
      <xdr:colOff>12428</xdr:colOff>
      <xdr:row>55</xdr:row>
      <xdr:rowOff>84045</xdr:rowOff>
    </xdr:to>
    <xdr:sp macro="" textlink="">
      <xdr:nvSpPr>
        <xdr:cNvPr id="36" name="Isosceles Triangle 35">
          <a:extLst>
            <a:ext uri="{FF2B5EF4-FFF2-40B4-BE49-F238E27FC236}">
              <a16:creationId xmlns:a16="http://schemas.microsoft.com/office/drawing/2014/main" id="{00000000-0008-0000-0000-000024000000}"/>
            </a:ext>
          </a:extLst>
        </xdr:cNvPr>
        <xdr:cNvSpPr/>
      </xdr:nvSpPr>
      <xdr:spPr>
        <a:xfrm rot="16200000">
          <a:off x="2574292" y="6576559"/>
          <a:ext cx="357095" cy="551677"/>
        </a:xfrm>
        <a:prstGeom prst="triangle">
          <a:avLst/>
        </a:prstGeom>
        <a:solidFill>
          <a:schemeClr val="bg1">
            <a:lumMod val="50000"/>
          </a:schemeClr>
        </a:solidFill>
        <a:ln>
          <a:no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l"/>
          <a:endParaRPr lang="en-GB" sz="1100"/>
        </a:p>
      </xdr:txBody>
    </xdr:sp>
    <xdr:clientData/>
  </xdr:twoCellAnchor>
  <xdr:twoCellAnchor>
    <xdr:from>
      <xdr:col>22</xdr:col>
      <xdr:colOff>26332</xdr:colOff>
      <xdr:row>84</xdr:row>
      <xdr:rowOff>86472</xdr:rowOff>
    </xdr:from>
    <xdr:to>
      <xdr:col>33</xdr:col>
      <xdr:colOff>4855</xdr:colOff>
      <xdr:row>87</xdr:row>
      <xdr:rowOff>82550</xdr:rowOff>
    </xdr:to>
    <xdr:sp macro="" textlink="">
      <xdr:nvSpPr>
        <xdr:cNvPr id="39" name="Speech Bubble: Rectangle with Corners Rounded 38">
          <a:extLst>
            <a:ext uri="{FF2B5EF4-FFF2-40B4-BE49-F238E27FC236}">
              <a16:creationId xmlns:a16="http://schemas.microsoft.com/office/drawing/2014/main" id="{00000000-0008-0000-0000-000027000000}"/>
            </a:ext>
          </a:extLst>
        </xdr:cNvPr>
        <xdr:cNvSpPr/>
      </xdr:nvSpPr>
      <xdr:spPr>
        <a:xfrm>
          <a:off x="3970803" y="14116237"/>
          <a:ext cx="1950758" cy="533960"/>
        </a:xfrm>
        <a:prstGeom prst="wedgeRoundRectCallout">
          <a:avLst>
            <a:gd name="adj1" fmla="val -79748"/>
            <a:gd name="adj2" fmla="val 36085"/>
            <a:gd name="adj3" fmla="val 16667"/>
          </a:avLst>
        </a:prstGeom>
        <a:solidFill>
          <a:srgbClr val="D32D20"/>
        </a:solidFill>
        <a:ln>
          <a:solidFill>
            <a:srgbClr val="D32D2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lang="fr-fr" sz="1100"/>
            <a:t>Cliquez sur l’icône pour ouvrir le lien web de la publication</a:t>
          </a:r>
          <a:endParaRPr lang="en-GB" sz="1100"/>
        </a:p>
      </xdr:txBody>
    </xdr:sp>
    <xdr:clientData/>
  </xdr:twoCellAnchor>
  <xdr:twoCellAnchor editAs="oneCell">
    <xdr:from>
      <xdr:col>72</xdr:col>
      <xdr:colOff>53993</xdr:colOff>
      <xdr:row>82</xdr:row>
      <xdr:rowOff>123267</xdr:rowOff>
    </xdr:from>
    <xdr:to>
      <xdr:col>78</xdr:col>
      <xdr:colOff>115997</xdr:colOff>
      <xdr:row>90</xdr:row>
      <xdr:rowOff>91778</xdr:rowOff>
    </xdr:to>
    <xdr:pic>
      <xdr:nvPicPr>
        <xdr:cNvPr id="41" name="Picture 40">
          <a:hlinkClick xmlns:r="http://schemas.openxmlformats.org/officeDocument/2006/relationships" r:id="rId3"/>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56346" y="15912355"/>
          <a:ext cx="1070533" cy="1482351"/>
        </a:xfrm>
        <a:prstGeom prst="rect">
          <a:avLst/>
        </a:prstGeom>
        <a:ln>
          <a:noFill/>
        </a:ln>
        <a:effectLst>
          <a:outerShdw blurRad="190500" algn="tl" rotWithShape="0">
            <a:srgbClr val="000000">
              <a:alpha val="70000"/>
            </a:srgbClr>
          </a:outerShdw>
        </a:effectLst>
        <a:extLst>
          <a:ext uri="{909E8E84-426E-40DD-AFC4-6F175D3DCCD1}">
            <a14:hiddenFill xmlns:a14="http://schemas.microsoft.com/office/drawing/2010/main">
              <a:solidFill>
                <a:schemeClr val="accent1"/>
              </a:solidFill>
            </a14:hiddenFill>
          </a:ext>
        </a:extLst>
      </xdr:spPr>
    </xdr:pic>
    <xdr:clientData/>
  </xdr:twoCellAnchor>
  <xdr:absoluteAnchor>
    <xdr:pos x="15568334" y="52854"/>
    <xdr:ext cx="739588" cy="549089"/>
    <xdr:pic>
      <xdr:nvPicPr>
        <xdr:cNvPr id="44" name="Bild 3">
          <a:extLst>
            <a:ext uri="{FF2B5EF4-FFF2-40B4-BE49-F238E27FC236}">
              <a16:creationId xmlns:a16="http://schemas.microsoft.com/office/drawing/2014/main" id="{00000000-0008-0000-0000-00002C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3636" b="12121"/>
        <a:stretch/>
      </xdr:blipFill>
      <xdr:spPr>
        <a:xfrm>
          <a:off x="15568334" y="52854"/>
          <a:ext cx="739588" cy="549089"/>
        </a:xfrm>
        <a:prstGeom prst="rect">
          <a:avLst/>
        </a:prstGeom>
      </xdr:spPr>
    </xdr:pic>
    <xdr:clientData/>
  </xdr:absoluteAnchor>
  <xdr:twoCellAnchor>
    <xdr:from>
      <xdr:col>1</xdr:col>
      <xdr:colOff>164726</xdr:colOff>
      <xdr:row>66</xdr:row>
      <xdr:rowOff>9711</xdr:rowOff>
    </xdr:from>
    <xdr:to>
      <xdr:col>11</xdr:col>
      <xdr:colOff>69471</xdr:colOff>
      <xdr:row>73</xdr:row>
      <xdr:rowOff>36419</xdr:rowOff>
    </xdr:to>
    <xdr:pic>
      <xdr:nvPicPr>
        <xdr:cNvPr id="45" name="Picture 15" descr="K:\DCIM\147___04\IMG_0189.JPG">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6">
          <a:extLst>
            <a:ext uri="{BEBA8EAE-BF5A-486C-A8C5-ECC9F3942E4B}">
              <a14:imgProps xmlns:a14="http://schemas.microsoft.com/office/drawing/2010/main">
                <a14:imgLayer r:embed="rId7">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345701" y="12620811"/>
          <a:ext cx="1714495" cy="1293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135965</xdr:colOff>
      <xdr:row>33</xdr:row>
      <xdr:rowOff>59391</xdr:rowOff>
    </xdr:from>
    <xdr:to>
      <xdr:col>11</xdr:col>
      <xdr:colOff>155202</xdr:colOff>
      <xdr:row>36</xdr:row>
      <xdr:rowOff>112059</xdr:rowOff>
    </xdr:to>
    <xdr:sp macro="" textlink="">
      <xdr:nvSpPr>
        <xdr:cNvPr id="47" name="Rectangle 1">
          <a:hlinkClick xmlns:r="http://schemas.openxmlformats.org/officeDocument/2006/relationships" r:id="rId8"/>
          <a:extLst>
            <a:ext uri="{FF2B5EF4-FFF2-40B4-BE49-F238E27FC236}">
              <a16:creationId xmlns:a16="http://schemas.microsoft.com/office/drawing/2014/main" id="{00000000-0008-0000-0000-00002F000000}"/>
            </a:ext>
          </a:extLst>
        </xdr:cNvPr>
        <xdr:cNvSpPr/>
      </xdr:nvSpPr>
      <xdr:spPr>
        <a:xfrm>
          <a:off x="678890" y="6555441"/>
          <a:ext cx="1467037" cy="614643"/>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SUIVI DU RECP</a:t>
          </a:r>
        </a:p>
      </xdr:txBody>
    </xdr:sp>
    <xdr:clientData fPrintsWithSheet="0"/>
  </xdr:twoCellAnchor>
  <xdr:twoCellAnchor>
    <xdr:from>
      <xdr:col>3</xdr:col>
      <xdr:colOff>28948</xdr:colOff>
      <xdr:row>51</xdr:row>
      <xdr:rowOff>142875</xdr:rowOff>
    </xdr:from>
    <xdr:to>
      <xdr:col>12</xdr:col>
      <xdr:colOff>86658</xdr:colOff>
      <xdr:row>55</xdr:row>
      <xdr:rowOff>78442</xdr:rowOff>
    </xdr:to>
    <xdr:sp macro="" textlink="">
      <xdr:nvSpPr>
        <xdr:cNvPr id="48" name="Rectangle 1">
          <a:hlinkClick xmlns:r="http://schemas.openxmlformats.org/officeDocument/2006/relationships" r:id="rId9"/>
          <a:extLst>
            <a:ext uri="{FF2B5EF4-FFF2-40B4-BE49-F238E27FC236}">
              <a16:creationId xmlns:a16="http://schemas.microsoft.com/office/drawing/2014/main" id="{00000000-0008-0000-0000-000030000000}"/>
            </a:ext>
          </a:extLst>
        </xdr:cNvPr>
        <xdr:cNvSpPr/>
      </xdr:nvSpPr>
      <xdr:spPr>
        <a:xfrm>
          <a:off x="571873" y="9791700"/>
          <a:ext cx="1686485" cy="659467"/>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RÉSUMÉ</a:t>
          </a:r>
          <a:br>
            <a:rPr lang="en-GB" sz="1400" b="1" u="none">
              <a:solidFill>
                <a:schemeClr val="bg1"/>
              </a:solidFill>
              <a:effectLst/>
              <a:latin typeface="+mn-lt"/>
              <a:ea typeface="+mn-ea"/>
              <a:cs typeface="+mn-cs"/>
            </a:rPr>
          </a:br>
          <a:r>
            <a:rPr lang="fr-fr" sz="1400" b="1">
              <a:solidFill>
                <a:schemeClr val="bg1"/>
              </a:solidFill>
              <a:effectLst/>
              <a:latin typeface="+mn-lt"/>
              <a:ea typeface="+mn-ea"/>
              <a:cs typeface="+mn-cs"/>
            </a:rPr>
            <a:t>(AU NIVEAU DE L’ENTREPRISE)</a:t>
          </a:r>
          <a:endParaRPr lang="en-GB" sz="1400" b="1" u="none">
            <a:solidFill>
              <a:schemeClr val="bg1"/>
            </a:solidFill>
            <a:effectLst/>
            <a:latin typeface="+mn-lt"/>
            <a:ea typeface="+mn-ea"/>
            <a:cs typeface="+mn-cs"/>
          </a:endParaRPr>
        </a:p>
      </xdr:txBody>
    </xdr:sp>
    <xdr:clientData fPrintsWithSheet="0"/>
  </xdr:twoCellAnchor>
  <xdr:twoCellAnchor>
    <xdr:from>
      <xdr:col>3</xdr:col>
      <xdr:colOff>36792</xdr:colOff>
      <xdr:row>56</xdr:row>
      <xdr:rowOff>9526</xdr:rowOff>
    </xdr:from>
    <xdr:to>
      <xdr:col>12</xdr:col>
      <xdr:colOff>78441</xdr:colOff>
      <xdr:row>59</xdr:row>
      <xdr:rowOff>92823</xdr:rowOff>
    </xdr:to>
    <xdr:sp macro="" textlink="">
      <xdr:nvSpPr>
        <xdr:cNvPr id="49" name="Rectangle 1">
          <a:hlinkClick xmlns:r="http://schemas.openxmlformats.org/officeDocument/2006/relationships" r:id="rId10"/>
          <a:extLst>
            <a:ext uri="{FF2B5EF4-FFF2-40B4-BE49-F238E27FC236}">
              <a16:creationId xmlns:a16="http://schemas.microsoft.com/office/drawing/2014/main" id="{00000000-0008-0000-0000-000031000000}"/>
            </a:ext>
          </a:extLst>
        </xdr:cNvPr>
        <xdr:cNvSpPr/>
      </xdr:nvSpPr>
      <xdr:spPr>
        <a:xfrm>
          <a:off x="574674" y="10621497"/>
          <a:ext cx="1655296" cy="621179"/>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RÉSUMÉ</a:t>
          </a:r>
          <a:br>
            <a:rPr lang="en-GB" sz="1400" b="1" u="none">
              <a:solidFill>
                <a:schemeClr val="bg1"/>
              </a:solidFill>
              <a:effectLst/>
              <a:latin typeface="+mn-lt"/>
              <a:ea typeface="+mn-ea"/>
              <a:cs typeface="+mn-cs"/>
            </a:rPr>
          </a:br>
          <a:r>
            <a:rPr lang="fr-fr" sz="1400" b="1">
              <a:solidFill>
                <a:schemeClr val="bg1"/>
              </a:solidFill>
              <a:effectLst/>
              <a:latin typeface="+mn-lt"/>
              <a:ea typeface="+mn-ea"/>
              <a:cs typeface="+mn-cs"/>
            </a:rPr>
            <a:t>NIVEAU DU PARC</a:t>
          </a:r>
          <a:endParaRPr lang="en-GB" sz="1400" b="1" u="none">
            <a:solidFill>
              <a:schemeClr val="bg1"/>
            </a:solidFill>
            <a:effectLst/>
            <a:latin typeface="+mn-lt"/>
            <a:ea typeface="+mn-ea"/>
            <a:cs typeface="+mn-cs"/>
          </a:endParaRPr>
        </a:p>
      </xdr:txBody>
    </xdr:sp>
    <xdr:clientData fPrintsWithSheet="0"/>
  </xdr:twoCellAnchor>
  <xdr:twoCellAnchor editAs="oneCell">
    <xdr:from>
      <xdr:col>36</xdr:col>
      <xdr:colOff>100853</xdr:colOff>
      <xdr:row>82</xdr:row>
      <xdr:rowOff>85726</xdr:rowOff>
    </xdr:from>
    <xdr:to>
      <xdr:col>46</xdr:col>
      <xdr:colOff>58158</xdr:colOff>
      <xdr:row>90</xdr:row>
      <xdr:rowOff>94035</xdr:rowOff>
    </xdr:to>
    <xdr:pic>
      <xdr:nvPicPr>
        <xdr:cNvPr id="3" name="Picture 2">
          <a:hlinkClick xmlns:r="http://schemas.openxmlformats.org/officeDocument/2006/relationships" r:id="rId1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stretch>
          <a:fillRect/>
        </a:stretch>
      </xdr:blipFill>
      <xdr:spPr>
        <a:xfrm>
          <a:off x="6152029" y="15874814"/>
          <a:ext cx="1624853" cy="1545644"/>
        </a:xfrm>
        <a:prstGeom prst="rect">
          <a:avLst/>
        </a:prstGeom>
      </xdr:spPr>
    </xdr:pic>
    <xdr:clientData/>
  </xdr:twoCellAnchor>
  <xdr:twoCellAnchor editAs="oneCell">
    <xdr:from>
      <xdr:col>9</xdr:col>
      <xdr:colOff>44824</xdr:colOff>
      <xdr:row>82</xdr:row>
      <xdr:rowOff>108884</xdr:rowOff>
    </xdr:from>
    <xdr:to>
      <xdr:col>16</xdr:col>
      <xdr:colOff>130138</xdr:colOff>
      <xdr:row>90</xdr:row>
      <xdr:rowOff>60418</xdr:rowOff>
    </xdr:to>
    <xdr:pic>
      <xdr:nvPicPr>
        <xdr:cNvPr id="22" name="Picture 21">
          <a:hlinkClick xmlns:r="http://schemas.openxmlformats.org/officeDocument/2006/relationships" r:id="rId13"/>
          <a:extLst>
            <a:ext uri="{FF2B5EF4-FFF2-40B4-BE49-F238E27FC236}">
              <a16:creationId xmlns:a16="http://schemas.microsoft.com/office/drawing/2014/main" id="{A80CE6AD-BB29-4F53-8475-D4976FF3E2D8}"/>
            </a:ext>
          </a:extLst>
        </xdr:cNvPr>
        <xdr:cNvPicPr>
          <a:picLocks noChangeAspect="1"/>
        </xdr:cNvPicPr>
      </xdr:nvPicPr>
      <xdr:blipFill>
        <a:blip xmlns:r="http://schemas.openxmlformats.org/officeDocument/2006/relationships" r:embed="rId14"/>
        <a:stretch>
          <a:fillRect/>
        </a:stretch>
      </xdr:blipFill>
      <xdr:spPr>
        <a:xfrm>
          <a:off x="1658471" y="15371296"/>
          <a:ext cx="1339103" cy="1396047"/>
        </a:xfrm>
        <a:prstGeom prst="rect">
          <a:avLst/>
        </a:prstGeom>
        <a:effectLst>
          <a:outerShdw blurRad="190500" dir="2700000" algn="ctr" rotWithShape="0">
            <a:prstClr val="black">
              <a:alpha val="7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180040</xdr:colOff>
      <xdr:row>0</xdr:row>
      <xdr:rowOff>123264</xdr:rowOff>
    </xdr:from>
    <xdr:to>
      <xdr:col>5</xdr:col>
      <xdr:colOff>680357</xdr:colOff>
      <xdr:row>1</xdr:row>
      <xdr:rowOff>544232</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8548433" y="123264"/>
          <a:ext cx="1942674" cy="693111"/>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 RÉSUMÉ</a:t>
          </a:r>
          <a:br>
            <a:rPr lang="en-GB" sz="1400" b="1" u="none">
              <a:solidFill>
                <a:schemeClr val="bg1"/>
              </a:solidFill>
              <a:effectLst/>
              <a:latin typeface="+mn-lt"/>
              <a:ea typeface="+mn-ea"/>
              <a:cs typeface="+mn-cs"/>
            </a:rPr>
          </a:br>
          <a:r>
            <a:rPr lang="fr-fr" sz="1400" b="1">
              <a:solidFill>
                <a:schemeClr val="bg1"/>
              </a:solidFill>
              <a:effectLst/>
              <a:latin typeface="+mn-lt"/>
              <a:ea typeface="+mn-ea"/>
              <a:cs typeface="+mn-cs"/>
            </a:rPr>
            <a:t>(AU NIVEAU DE L’ENTREPRISE)</a:t>
          </a:r>
          <a:endParaRPr lang="en-GB" sz="1400" b="1" u="none">
            <a:solidFill>
              <a:schemeClr val="bg1"/>
            </a:solidFill>
            <a:effectLst/>
            <a:latin typeface="+mn-lt"/>
            <a:ea typeface="+mn-ea"/>
            <a:cs typeface="+mn-cs"/>
          </a:endParaRPr>
        </a:p>
      </xdr:txBody>
    </xdr:sp>
    <xdr:clientData fPrintsWithSheet="0"/>
  </xdr:twoCellAnchor>
  <xdr:twoCellAnchor>
    <xdr:from>
      <xdr:col>3</xdr:col>
      <xdr:colOff>1693397</xdr:colOff>
      <xdr:row>0</xdr:row>
      <xdr:rowOff>113740</xdr:rowOff>
    </xdr:from>
    <xdr:to>
      <xdr:col>3</xdr:col>
      <xdr:colOff>3228975</xdr:colOff>
      <xdr:row>1</xdr:row>
      <xdr:rowOff>519954</xdr:rowOff>
    </xdr:to>
    <xdr:sp macro="" textlink="">
      <xdr:nvSpPr>
        <xdr:cNvPr id="3" name="Rectangle 1">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23985" y="113740"/>
          <a:ext cx="1535578" cy="686361"/>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AUX INSTRUCTIONS</a:t>
          </a:r>
        </a:p>
      </xdr:txBody>
    </xdr:sp>
    <xdr:clientData fPrintsWithSheet="0"/>
  </xdr:twoCellAnchor>
  <xdr:twoCellAnchor>
    <xdr:from>
      <xdr:col>2</xdr:col>
      <xdr:colOff>1677708</xdr:colOff>
      <xdr:row>0</xdr:row>
      <xdr:rowOff>134471</xdr:rowOff>
    </xdr:from>
    <xdr:to>
      <xdr:col>3</xdr:col>
      <xdr:colOff>1436035</xdr:colOff>
      <xdr:row>1</xdr:row>
      <xdr:rowOff>468156</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826561" y="134471"/>
          <a:ext cx="1540062" cy="613832"/>
        </a:xfrm>
        <a:prstGeom prst="rect">
          <a:avLst/>
        </a:prstGeom>
        <a:solidFill>
          <a:srgbClr val="FFF6DE"/>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r>
            <a:rPr lang="fr-fr" sz="1100" b="1">
              <a:solidFill>
                <a:sysClr val="windowText" lastClr="000000"/>
              </a:solidFill>
              <a:effectLst/>
              <a:latin typeface="+mn-lt"/>
              <a:ea typeface="+mn-ea"/>
              <a:cs typeface="+mn-cs"/>
            </a:rPr>
            <a:t>Veuillez apporter votre contribution dans les cellules jaunes</a:t>
          </a:r>
          <a:endParaRPr lang="en-GB" sz="1100" u="none">
            <a:solidFill>
              <a:sysClr val="windowText" lastClr="000000"/>
            </a:solidFill>
            <a:effectLst/>
          </a:endParaRPr>
        </a:p>
      </xdr:txBody>
    </xdr:sp>
    <xdr:clientData/>
  </xdr:twoCellAnchor>
  <xdr:twoCellAnchor>
    <xdr:from>
      <xdr:col>5</xdr:col>
      <xdr:colOff>851619</xdr:colOff>
      <xdr:row>0</xdr:row>
      <xdr:rowOff>126439</xdr:rowOff>
    </xdr:from>
    <xdr:to>
      <xdr:col>7</xdr:col>
      <xdr:colOff>485907</xdr:colOff>
      <xdr:row>1</xdr:row>
      <xdr:rowOff>534707</xdr:rowOff>
    </xdr:to>
    <xdr:sp macro="" textlink="">
      <xdr:nvSpPr>
        <xdr:cNvPr id="5" name="Rectangle 1">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10662369" y="126439"/>
          <a:ext cx="1838645" cy="680411"/>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 RÉSUMÉ</a:t>
          </a:r>
          <a:br>
            <a:rPr lang="en-GB" sz="1400" b="1" u="none">
              <a:solidFill>
                <a:schemeClr val="bg1"/>
              </a:solidFill>
              <a:effectLst/>
              <a:latin typeface="+mn-lt"/>
              <a:ea typeface="+mn-ea"/>
              <a:cs typeface="+mn-cs"/>
            </a:rPr>
          </a:br>
          <a:r>
            <a:rPr lang="fr-fr" sz="1400" b="1">
              <a:solidFill>
                <a:schemeClr val="bg1"/>
              </a:solidFill>
              <a:effectLst/>
              <a:latin typeface="+mn-lt"/>
              <a:ea typeface="+mn-ea"/>
              <a:cs typeface="+mn-cs"/>
            </a:rPr>
            <a:t>NIVEAU DU PARC</a:t>
          </a:r>
          <a:endParaRPr lang="en-GB" sz="1400" b="1" u="none">
            <a:solidFill>
              <a:schemeClr val="bg1"/>
            </a:solidFill>
            <a:effectLst/>
            <a:latin typeface="+mn-lt"/>
            <a:ea typeface="+mn-ea"/>
            <a:cs typeface="+mn-cs"/>
          </a:endParaRPr>
        </a:p>
      </xdr:txBody>
    </xdr:sp>
    <xdr:clientData fPrintsWithSheet="0"/>
  </xdr:twoCellAnchor>
  <xdr:twoCellAnchor>
    <xdr:from>
      <xdr:col>10</xdr:col>
      <xdr:colOff>838200</xdr:colOff>
      <xdr:row>6</xdr:row>
      <xdr:rowOff>19050</xdr:rowOff>
    </xdr:from>
    <xdr:to>
      <xdr:col>11</xdr:col>
      <xdr:colOff>142875</xdr:colOff>
      <xdr:row>8</xdr:row>
      <xdr:rowOff>19050</xdr:rowOff>
    </xdr:to>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a:off x="15754350" y="1743075"/>
          <a:ext cx="295275" cy="628650"/>
        </a:xfrm>
        <a:prstGeom prst="straightConnector1">
          <a:avLst/>
        </a:prstGeom>
        <a:ln w="12700">
          <a:solidFill>
            <a:schemeClr val="bg2">
              <a:lumMod val="75000"/>
            </a:schemeClr>
          </a:solidFill>
          <a:tailEnd type="triangle" w="lg"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2952565</xdr:colOff>
      <xdr:row>0</xdr:row>
      <xdr:rowOff>168088</xdr:rowOff>
    </xdr:from>
    <xdr:to>
      <xdr:col>2</xdr:col>
      <xdr:colOff>4497668</xdr:colOff>
      <xdr:row>1</xdr:row>
      <xdr:rowOff>617632</xdr:rowOff>
    </xdr:to>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5193741" y="168088"/>
          <a:ext cx="1545103" cy="684868"/>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AUX INSTRUCTIONS</a:t>
          </a:r>
        </a:p>
      </xdr:txBody>
    </xdr:sp>
    <xdr:clientData fPrintsWithSheet="0"/>
  </xdr:twoCellAnchor>
  <xdr:twoCellAnchor>
    <xdr:from>
      <xdr:col>3</xdr:col>
      <xdr:colOff>316939</xdr:colOff>
      <xdr:row>0</xdr:row>
      <xdr:rowOff>201706</xdr:rowOff>
    </xdr:from>
    <xdr:to>
      <xdr:col>3</xdr:col>
      <xdr:colOff>2155638</xdr:colOff>
      <xdr:row>1</xdr:row>
      <xdr:rowOff>618002</xdr:rowOff>
    </xdr:to>
    <xdr:sp macro="" textlink="">
      <xdr:nvSpPr>
        <xdr:cNvPr id="9" name="Rectangle 1">
          <a:hlinkClick xmlns:r="http://schemas.openxmlformats.org/officeDocument/2006/relationships" r:id="rId2"/>
          <a:extLst>
            <a:ext uri="{FF2B5EF4-FFF2-40B4-BE49-F238E27FC236}">
              <a16:creationId xmlns:a16="http://schemas.microsoft.com/office/drawing/2014/main" id="{00000000-0008-0000-0200-000009000000}"/>
            </a:ext>
          </a:extLst>
        </xdr:cNvPr>
        <xdr:cNvSpPr/>
      </xdr:nvSpPr>
      <xdr:spPr>
        <a:xfrm>
          <a:off x="8676527" y="201706"/>
          <a:ext cx="1838699" cy="65162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 RÉSUMÉ</a:t>
          </a:r>
          <a:br>
            <a:rPr lang="en-GB" sz="1400" b="1" u="none">
              <a:solidFill>
                <a:schemeClr val="bg1"/>
              </a:solidFill>
              <a:effectLst/>
              <a:latin typeface="+mn-lt"/>
              <a:ea typeface="+mn-ea"/>
              <a:cs typeface="+mn-cs"/>
            </a:rPr>
          </a:br>
          <a:r>
            <a:rPr lang="fr-fr" sz="1400" b="1">
              <a:solidFill>
                <a:schemeClr val="bg1"/>
              </a:solidFill>
              <a:effectLst/>
              <a:latin typeface="+mn-lt"/>
              <a:ea typeface="+mn-ea"/>
              <a:cs typeface="+mn-cs"/>
            </a:rPr>
            <a:t>NIVEAU DU PARC</a:t>
          </a:r>
          <a:endParaRPr lang="en-GB" sz="1400" b="1" u="none">
            <a:solidFill>
              <a:schemeClr val="bg1"/>
            </a:solidFill>
            <a:effectLst/>
            <a:latin typeface="+mn-lt"/>
            <a:ea typeface="+mn-ea"/>
            <a:cs typeface="+mn-cs"/>
          </a:endParaRPr>
        </a:p>
      </xdr:txBody>
    </xdr:sp>
    <xdr:clientData fPrintsWithSheet="0"/>
  </xdr:twoCellAnchor>
  <xdr:twoCellAnchor>
    <xdr:from>
      <xdr:col>2</xdr:col>
      <xdr:colOff>4667998</xdr:colOff>
      <xdr:row>0</xdr:row>
      <xdr:rowOff>190499</xdr:rowOff>
    </xdr:from>
    <xdr:to>
      <xdr:col>3</xdr:col>
      <xdr:colOff>115236</xdr:colOff>
      <xdr:row>1</xdr:row>
      <xdr:rowOff>629208</xdr:rowOff>
    </xdr:to>
    <xdr:sp macro="" textlink="">
      <xdr:nvSpPr>
        <xdr:cNvPr id="10" name="Rectangle 1">
          <a:hlinkClick xmlns:r="http://schemas.openxmlformats.org/officeDocument/2006/relationships" r:id="rId2"/>
          <a:extLst>
            <a:ext uri="{FF2B5EF4-FFF2-40B4-BE49-F238E27FC236}">
              <a16:creationId xmlns:a16="http://schemas.microsoft.com/office/drawing/2014/main" id="{00000000-0008-0000-0200-00000A000000}"/>
            </a:ext>
          </a:extLst>
        </xdr:cNvPr>
        <xdr:cNvSpPr/>
      </xdr:nvSpPr>
      <xdr:spPr>
        <a:xfrm>
          <a:off x="6909174" y="190499"/>
          <a:ext cx="1565650" cy="674033"/>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400" b="1">
              <a:solidFill>
                <a:schemeClr val="bg1"/>
              </a:solidFill>
              <a:effectLst/>
              <a:latin typeface="+mn-lt"/>
              <a:ea typeface="+mn-ea"/>
              <a:cs typeface="+mn-cs"/>
            </a:rPr>
            <a:t>ALLER AU SUIVI RECP</a:t>
          </a:r>
        </a:p>
      </xdr:txBody>
    </xdr:sp>
    <xdr:clientData fPrintsWithSheet="0"/>
  </xdr:twoCellAnchor>
  <xdr:twoCellAnchor>
    <xdr:from>
      <xdr:col>1</xdr:col>
      <xdr:colOff>27268</xdr:colOff>
      <xdr:row>2</xdr:row>
      <xdr:rowOff>83297</xdr:rowOff>
    </xdr:from>
    <xdr:to>
      <xdr:col>4</xdr:col>
      <xdr:colOff>8030</xdr:colOff>
      <xdr:row>4</xdr:row>
      <xdr:rowOff>134471</xdr:rowOff>
    </xdr:to>
    <xdr:sp macro="" textlink="">
      <xdr:nvSpPr>
        <xdr:cNvPr id="11" name="Speech Bubble: Rectangle with Corners Rounded 10">
          <a:extLst>
            <a:ext uri="{FF2B5EF4-FFF2-40B4-BE49-F238E27FC236}">
              <a16:creationId xmlns:a16="http://schemas.microsoft.com/office/drawing/2014/main" id="{00000000-0008-0000-0200-00000B000000}"/>
            </a:ext>
          </a:extLst>
        </xdr:cNvPr>
        <xdr:cNvSpPr/>
      </xdr:nvSpPr>
      <xdr:spPr>
        <a:xfrm>
          <a:off x="172944" y="1013385"/>
          <a:ext cx="10357410" cy="364939"/>
        </a:xfrm>
        <a:prstGeom prst="wedgeRoundRectCallout">
          <a:avLst>
            <a:gd name="adj1" fmla="val 23543"/>
            <a:gd name="adj2" fmla="val 29057"/>
            <a:gd name="adj3" fmla="val 16667"/>
          </a:avLst>
        </a:prstGeom>
        <a:solidFill>
          <a:schemeClr val="accent2">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200" b="1">
              <a:solidFill>
                <a:sysClr val="windowText" lastClr="000000"/>
              </a:solidFill>
            </a:rPr>
            <a:t>La feuille de calcul est calculée automatiquement sur la base de la feuille de suivi RECP</a:t>
          </a:r>
          <a:endParaRPr lang="en-GB" sz="12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1418476</xdr:colOff>
      <xdr:row>0</xdr:row>
      <xdr:rowOff>190500</xdr:rowOff>
    </xdr:from>
    <xdr:to>
      <xdr:col>3</xdr:col>
      <xdr:colOff>1181100</xdr:colOff>
      <xdr:row>1</xdr:row>
      <xdr:rowOff>583640</xdr:rowOff>
    </xdr:to>
    <xdr:sp macro="" textlink="">
      <xdr:nvSpPr>
        <xdr:cNvPr id="6" name="Rectangle 1">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6323851" y="190500"/>
          <a:ext cx="1591424" cy="61221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 RÉSUMÉ</a:t>
          </a:r>
          <a:br>
            <a:rPr lang="en-GB" sz="1200" b="1" u="none">
              <a:solidFill>
                <a:schemeClr val="bg1"/>
              </a:solidFill>
              <a:effectLst/>
              <a:latin typeface="+mn-lt"/>
              <a:ea typeface="+mn-ea"/>
              <a:cs typeface="+mn-cs"/>
            </a:rPr>
          </a:br>
          <a:r>
            <a:rPr lang="fr-fr" sz="1200" b="1">
              <a:solidFill>
                <a:schemeClr val="bg1"/>
              </a:solidFill>
              <a:effectLst/>
              <a:latin typeface="+mn-lt"/>
              <a:ea typeface="+mn-ea"/>
              <a:cs typeface="+mn-cs"/>
            </a:rPr>
            <a:t>(AU NIVEAU DE L’ENTREPRISE)</a:t>
          </a:r>
          <a:endParaRPr lang="en-GB" sz="1200" b="1" u="none">
            <a:solidFill>
              <a:schemeClr val="bg1"/>
            </a:solidFill>
            <a:effectLst/>
            <a:latin typeface="+mn-lt"/>
            <a:ea typeface="+mn-ea"/>
            <a:cs typeface="+mn-cs"/>
          </a:endParaRPr>
        </a:p>
      </xdr:txBody>
    </xdr:sp>
    <xdr:clientData fPrintsWithSheet="0"/>
  </xdr:twoCellAnchor>
  <xdr:twoCellAnchor>
    <xdr:from>
      <xdr:col>1</xdr:col>
      <xdr:colOff>3448050</xdr:colOff>
      <xdr:row>0</xdr:row>
      <xdr:rowOff>209550</xdr:rowOff>
    </xdr:from>
    <xdr:to>
      <xdr:col>1</xdr:col>
      <xdr:colOff>4733925</xdr:colOff>
      <xdr:row>1</xdr:row>
      <xdr:rowOff>600075</xdr:rowOff>
    </xdr:to>
    <xdr:sp macro="" textlink="">
      <xdr:nvSpPr>
        <xdr:cNvPr id="7" name="Rectangle 1">
          <a:hlinkClick xmlns:r="http://schemas.openxmlformats.org/officeDocument/2006/relationships" r:id="rId2"/>
          <a:extLst>
            <a:ext uri="{FF2B5EF4-FFF2-40B4-BE49-F238E27FC236}">
              <a16:creationId xmlns:a16="http://schemas.microsoft.com/office/drawing/2014/main" id="{00000000-0008-0000-0300-000007000000}"/>
            </a:ext>
          </a:extLst>
        </xdr:cNvPr>
        <xdr:cNvSpPr/>
      </xdr:nvSpPr>
      <xdr:spPr>
        <a:xfrm>
          <a:off x="3590925" y="209550"/>
          <a:ext cx="1285875" cy="609600"/>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AUX INSTRUCTIONS</a:t>
          </a:r>
        </a:p>
      </xdr:txBody>
    </xdr:sp>
    <xdr:clientData fPrintsWithSheet="0"/>
  </xdr:twoCellAnchor>
  <xdr:twoCellAnchor>
    <xdr:from>
      <xdr:col>2</xdr:col>
      <xdr:colOff>78628</xdr:colOff>
      <xdr:row>0</xdr:row>
      <xdr:rowOff>209550</xdr:rowOff>
    </xdr:from>
    <xdr:to>
      <xdr:col>2</xdr:col>
      <xdr:colOff>1320801</xdr:colOff>
      <xdr:row>1</xdr:row>
      <xdr:rowOff>590550</xdr:rowOff>
    </xdr:to>
    <xdr:sp macro="" textlink="">
      <xdr:nvSpPr>
        <xdr:cNvPr id="8" name="Rectangle 1">
          <a:hlinkClick xmlns:r="http://schemas.openxmlformats.org/officeDocument/2006/relationships" r:id="rId3"/>
          <a:extLst>
            <a:ext uri="{FF2B5EF4-FFF2-40B4-BE49-F238E27FC236}">
              <a16:creationId xmlns:a16="http://schemas.microsoft.com/office/drawing/2014/main" id="{00000000-0008-0000-0300-000008000000}"/>
            </a:ext>
          </a:extLst>
        </xdr:cNvPr>
        <xdr:cNvSpPr/>
      </xdr:nvSpPr>
      <xdr:spPr>
        <a:xfrm>
          <a:off x="4984003" y="209550"/>
          <a:ext cx="1242173" cy="600075"/>
        </a:xfrm>
        <a:prstGeom prst="roundRect">
          <a:avLst/>
        </a:prstGeom>
        <a:solidFill>
          <a:srgbClr val="D92D20"/>
        </a:solidFill>
        <a:ln>
          <a:noFill/>
        </a:ln>
        <a:effectLst>
          <a:outerShdw blurRad="63500" dist="25400" dir="2700000" algn="tl" rotWithShape="0">
            <a:prstClr val="black">
              <a:alpha val="40000"/>
            </a:prstClr>
          </a:outerShdw>
          <a:softEdge rad="25400"/>
        </a:effectLst>
        <a:scene3d>
          <a:camera prst="orthographicFront"/>
          <a:lightRig rig="threePt" dir="t"/>
        </a:scene3d>
        <a:sp3d>
          <a:bevelT w="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fr-fr" sz="1200" b="1">
              <a:solidFill>
                <a:schemeClr val="bg1"/>
              </a:solidFill>
              <a:effectLst/>
              <a:latin typeface="+mn-lt"/>
              <a:ea typeface="+mn-ea"/>
              <a:cs typeface="+mn-cs"/>
            </a:rPr>
            <a:t>ALLER AU SUIVI RECP</a:t>
          </a:r>
        </a:p>
      </xdr:txBody>
    </xdr:sp>
    <xdr:clientData fPrintsWithSheet="0"/>
  </xdr:twoCellAnchor>
  <xdr:twoCellAnchor>
    <xdr:from>
      <xdr:col>0</xdr:col>
      <xdr:colOff>123825</xdr:colOff>
      <xdr:row>2</xdr:row>
      <xdr:rowOff>95251</xdr:rowOff>
    </xdr:from>
    <xdr:to>
      <xdr:col>3</xdr:col>
      <xdr:colOff>1323975</xdr:colOff>
      <xdr:row>4</xdr:row>
      <xdr:rowOff>92075</xdr:rowOff>
    </xdr:to>
    <xdr:sp macro="" textlink="">
      <xdr:nvSpPr>
        <xdr:cNvPr id="12" name="Speech Bubble: Rectangle with Corners Rounded 11">
          <a:extLst>
            <a:ext uri="{FF2B5EF4-FFF2-40B4-BE49-F238E27FC236}">
              <a16:creationId xmlns:a16="http://schemas.microsoft.com/office/drawing/2014/main" id="{00000000-0008-0000-0300-00000C000000}"/>
            </a:ext>
          </a:extLst>
        </xdr:cNvPr>
        <xdr:cNvSpPr/>
      </xdr:nvSpPr>
      <xdr:spPr>
        <a:xfrm>
          <a:off x="123825" y="1009651"/>
          <a:ext cx="7934325" cy="301624"/>
        </a:xfrm>
        <a:prstGeom prst="wedgeRoundRectCallout">
          <a:avLst>
            <a:gd name="adj1" fmla="val 23543"/>
            <a:gd name="adj2" fmla="val 29057"/>
            <a:gd name="adj3" fmla="val 16667"/>
          </a:avLst>
        </a:prstGeom>
        <a:solidFill>
          <a:schemeClr val="accent2">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fr-fr" sz="1100" b="1">
              <a:solidFill>
                <a:sysClr val="windowText" lastClr="000000"/>
              </a:solidFill>
            </a:rPr>
            <a:t>La feuille de calcul est calculée automatiquement sur la base de la feuille de suivi RECP</a:t>
          </a:r>
          <a:endParaRPr lang="en-GB" sz="1100" b="1">
            <a:solidFill>
              <a:sysClr val="windowText" lastClr="000000"/>
            </a:solidFill>
          </a:endParaRPr>
        </a:p>
      </xdr:txBody>
    </xdr:sp>
    <xdr:clientData/>
  </xdr:twoCellAnchor>
</xdr:wsDr>
</file>

<file path=xl/theme/theme1.xml><?xml version="1.0" encoding="utf-8"?>
<a:theme xmlns:a="http://schemas.openxmlformats.org/drawingml/2006/main" name="Office-Design">
  <a:themeElements>
    <a:clrScheme name="UNIDO Graphs">
      <a:dk1>
        <a:srgbClr val="000000"/>
      </a:dk1>
      <a:lt1>
        <a:sysClr val="window" lastClr="FFFFFF"/>
      </a:lt1>
      <a:dk2>
        <a:srgbClr val="005394"/>
      </a:dk2>
      <a:lt2>
        <a:srgbClr val="BBDDEA"/>
      </a:lt2>
      <a:accent1>
        <a:srgbClr val="336A24"/>
      </a:accent1>
      <a:accent2>
        <a:srgbClr val="C55B25"/>
      </a:accent2>
      <a:accent3>
        <a:srgbClr val="880E1B"/>
      </a:accent3>
      <a:accent4>
        <a:srgbClr val="4C1966"/>
      </a:accent4>
      <a:accent5>
        <a:srgbClr val="66B42D"/>
      </a:accent5>
      <a:accent6>
        <a:srgbClr val="0096D6"/>
      </a:accent6>
      <a:hlink>
        <a:srgbClr val="0000FF"/>
      </a:hlink>
      <a:folHlink>
        <a:srgbClr val="4C277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D32D20"/>
    <pageSetUpPr fitToPage="1"/>
  </sheetPr>
  <dimension ref="B1:CQ129"/>
  <sheetViews>
    <sheetView showGridLines="0" showRowColHeaders="0" tabSelected="1" zoomScale="85" zoomScaleNormal="85" workbookViewId="0">
      <pane ySplit="2" topLeftCell="A75" activePane="bottomLeft" state="frozen"/>
      <selection pane="bottomLeft" activeCell="B2" sqref="B2"/>
    </sheetView>
  </sheetViews>
  <sheetFormatPr defaultColWidth="2.5546875" defaultRowHeight="14.4"/>
  <sheetData>
    <row r="1" spans="2:93" s="10" customFormat="1" ht="12.9" customHeight="1"/>
    <row r="2" spans="2:93" s="10" customFormat="1" ht="36" customHeight="1">
      <c r="B2" s="167" t="s">
        <v>514</v>
      </c>
      <c r="C2" s="168"/>
      <c r="D2" s="168"/>
      <c r="E2" s="168"/>
      <c r="F2" s="168"/>
    </row>
    <row r="3" spans="2:93" s="150" customFormat="1" ht="9.6" customHeight="1" thickBot="1">
      <c r="B3" s="149"/>
      <c r="C3" s="149"/>
      <c r="D3" s="149"/>
      <c r="E3" s="149"/>
      <c r="F3" s="149"/>
    </row>
    <row r="4" spans="2:93" s="11" customFormat="1" ht="18" customHeight="1">
      <c r="B4" s="227" t="s">
        <v>60</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9"/>
    </row>
    <row r="5" spans="2:93" s="11" customFormat="1" ht="5.0999999999999996" customHeight="1">
      <c r="B5" s="169"/>
      <c r="C5" s="151"/>
      <c r="CO5" s="170"/>
    </row>
    <row r="6" spans="2:93" s="11" customFormat="1" ht="33.6" customHeight="1" thickBot="1">
      <c r="B6" s="230" t="s">
        <v>144</v>
      </c>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c r="CJ6" s="231"/>
      <c r="CK6" s="231"/>
      <c r="CL6" s="231"/>
      <c r="CM6" s="231"/>
      <c r="CN6" s="231"/>
      <c r="CO6" s="232"/>
    </row>
    <row r="7" spans="2:93" s="11" customFormat="1" ht="15" thickBot="1">
      <c r="B7" s="152"/>
      <c r="C7" s="153"/>
    </row>
    <row r="8" spans="2:93" s="154" customFormat="1" ht="15.9" customHeight="1">
      <c r="B8" s="227" t="s">
        <v>61</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9"/>
    </row>
    <row r="9" spans="2:93" s="154" customFormat="1" ht="5.0999999999999996" customHeight="1">
      <c r="B9" s="171"/>
      <c r="CO9" s="172"/>
    </row>
    <row r="10" spans="2:93" s="155" customFormat="1" ht="34.5" customHeight="1" thickBot="1">
      <c r="B10" s="230" t="s">
        <v>149</v>
      </c>
      <c r="C10" s="231"/>
      <c r="D10" s="231"/>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c r="CJ10" s="231"/>
      <c r="CK10" s="231"/>
      <c r="CL10" s="231"/>
      <c r="CM10" s="231"/>
      <c r="CN10" s="231"/>
      <c r="CO10" s="232"/>
    </row>
    <row r="11" spans="2:93" s="155" customFormat="1" ht="15" thickBot="1">
      <c r="B11" s="152"/>
      <c r="C11" s="156"/>
      <c r="D11" s="156"/>
      <c r="E11" s="156"/>
      <c r="F11" s="156"/>
      <c r="G11" s="156"/>
      <c r="H11" s="156"/>
      <c r="I11" s="156"/>
    </row>
    <row r="12" spans="2:93" s="155" customFormat="1" ht="18" customHeight="1">
      <c r="B12" s="227" t="s">
        <v>62</v>
      </c>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9"/>
    </row>
    <row r="13" spans="2:93" s="155" customFormat="1" ht="5.0999999999999996" customHeight="1">
      <c r="B13" s="169"/>
      <c r="C13" s="156"/>
      <c r="D13" s="156"/>
      <c r="E13" s="156"/>
      <c r="F13" s="156"/>
      <c r="G13" s="156"/>
      <c r="H13" s="156"/>
      <c r="I13" s="156"/>
      <c r="CO13" s="173"/>
    </row>
    <row r="14" spans="2:93" s="155" customFormat="1" ht="14.4" customHeight="1">
      <c r="B14" s="236" t="s">
        <v>142</v>
      </c>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c r="BQ14" s="234"/>
      <c r="BR14" s="234"/>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7"/>
    </row>
    <row r="15" spans="2:93" s="155" customFormat="1">
      <c r="B15" s="236"/>
      <c r="C15" s="234"/>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7"/>
    </row>
    <row r="16" spans="2:93" s="155" customFormat="1">
      <c r="B16" s="236"/>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7"/>
    </row>
    <row r="17" spans="2:95" s="155" customFormat="1">
      <c r="B17" s="236"/>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7"/>
    </row>
    <row r="18" spans="2:95" s="155" customFormat="1" ht="14.4" customHeight="1">
      <c r="B18" s="236"/>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7"/>
    </row>
    <row r="19" spans="2:95" s="155" customFormat="1">
      <c r="B19" s="169"/>
      <c r="C19" s="156"/>
      <c r="D19" s="156"/>
      <c r="E19" s="156"/>
      <c r="F19" s="156"/>
      <c r="G19" s="156"/>
      <c r="H19" s="156"/>
      <c r="I19" s="156"/>
      <c r="CO19" s="173"/>
      <c r="CQ19" s="158"/>
    </row>
    <row r="20" spans="2:95" s="155" customFormat="1" ht="18">
      <c r="B20" s="169"/>
      <c r="C20" s="238" t="s">
        <v>63</v>
      </c>
      <c r="D20" s="238"/>
      <c r="E20" s="238"/>
      <c r="F20" s="238"/>
      <c r="G20" s="238"/>
      <c r="H20" s="238"/>
      <c r="I20" s="238"/>
      <c r="J20" s="238"/>
      <c r="K20" s="238"/>
      <c r="L20" s="238"/>
      <c r="M20" s="238"/>
      <c r="N20" s="238"/>
      <c r="R20" s="233" t="s">
        <v>64</v>
      </c>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BC20" s="239" t="s">
        <v>65</v>
      </c>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39"/>
      <c r="CF20" s="239"/>
      <c r="CG20" s="239"/>
      <c r="CH20" s="239"/>
      <c r="CI20" s="239"/>
      <c r="CJ20" s="239"/>
      <c r="CK20" s="239"/>
      <c r="CL20" s="239"/>
      <c r="CM20" s="239"/>
      <c r="CN20" s="239"/>
      <c r="CO20" s="173"/>
      <c r="CQ20" s="158"/>
    </row>
    <row r="21" spans="2:95" s="155" customFormat="1" ht="15" thickBot="1">
      <c r="B21" s="169"/>
      <c r="C21" s="156"/>
      <c r="D21" s="156"/>
      <c r="E21" s="156"/>
      <c r="F21" s="156"/>
      <c r="G21" s="156"/>
      <c r="H21" s="156"/>
      <c r="I21" s="156"/>
      <c r="CO21" s="173"/>
      <c r="CQ21" s="158"/>
    </row>
    <row r="22" spans="2:95" s="155" customFormat="1" ht="18">
      <c r="B22" s="169"/>
      <c r="C22" s="240" t="s">
        <v>66</v>
      </c>
      <c r="D22" s="241"/>
      <c r="E22" s="241"/>
      <c r="F22" s="241"/>
      <c r="G22" s="241"/>
      <c r="H22" s="241"/>
      <c r="I22" s="241"/>
      <c r="J22" s="241"/>
      <c r="K22" s="241"/>
      <c r="L22" s="241"/>
      <c r="M22" s="241"/>
      <c r="N22" s="242"/>
      <c r="R22" s="243" t="s">
        <v>167</v>
      </c>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5"/>
      <c r="CO22" s="173"/>
      <c r="CQ22" s="158"/>
    </row>
    <row r="23" spans="2:95" s="155" customFormat="1">
      <c r="B23" s="169"/>
      <c r="C23" s="279"/>
      <c r="D23" s="280"/>
      <c r="E23" s="280"/>
      <c r="F23" s="280"/>
      <c r="G23" s="280"/>
      <c r="H23" s="280"/>
      <c r="I23" s="280"/>
      <c r="J23" s="280"/>
      <c r="K23" s="280"/>
      <c r="L23" s="280"/>
      <c r="M23" s="280"/>
      <c r="N23" s="281"/>
      <c r="R23" s="246"/>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7"/>
      <c r="AW23" s="247"/>
      <c r="AX23" s="247"/>
      <c r="AY23" s="248"/>
      <c r="CO23" s="173"/>
      <c r="CQ23" s="158"/>
    </row>
    <row r="24" spans="2:95" s="155" customFormat="1" ht="14.4" customHeight="1">
      <c r="B24" s="169"/>
      <c r="C24" s="279"/>
      <c r="D24" s="280"/>
      <c r="E24" s="280"/>
      <c r="F24" s="280"/>
      <c r="G24" s="280"/>
      <c r="H24" s="280"/>
      <c r="I24" s="280"/>
      <c r="J24" s="280"/>
      <c r="K24" s="280"/>
      <c r="L24" s="280"/>
      <c r="M24" s="280"/>
      <c r="N24" s="281"/>
      <c r="R24" s="246"/>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8"/>
      <c r="CO24" s="173"/>
      <c r="CQ24" s="158"/>
    </row>
    <row r="25" spans="2:95" s="155" customFormat="1">
      <c r="B25" s="169"/>
      <c r="C25" s="279"/>
      <c r="D25" s="280"/>
      <c r="E25" s="280"/>
      <c r="F25" s="280"/>
      <c r="G25" s="280"/>
      <c r="H25" s="280"/>
      <c r="I25" s="280"/>
      <c r="J25" s="280"/>
      <c r="K25" s="280"/>
      <c r="L25" s="280"/>
      <c r="M25" s="280"/>
      <c r="N25" s="281"/>
      <c r="R25" s="246"/>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8"/>
      <c r="CO25" s="173"/>
      <c r="CQ25" s="158"/>
    </row>
    <row r="26" spans="2:95" s="155" customFormat="1" ht="14.4" customHeight="1">
      <c r="B26" s="169"/>
      <c r="C26" s="279"/>
      <c r="D26" s="280"/>
      <c r="E26" s="280"/>
      <c r="F26" s="280"/>
      <c r="G26" s="280"/>
      <c r="H26" s="280"/>
      <c r="I26" s="280"/>
      <c r="J26" s="280"/>
      <c r="K26" s="280"/>
      <c r="L26" s="280"/>
      <c r="M26" s="280"/>
      <c r="N26" s="281"/>
      <c r="R26" s="246"/>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8"/>
      <c r="CO26" s="173"/>
      <c r="CQ26" s="158"/>
    </row>
    <row r="27" spans="2:95" s="155" customFormat="1" ht="15" thickBot="1">
      <c r="B27" s="169"/>
      <c r="C27" s="279"/>
      <c r="D27" s="280"/>
      <c r="E27" s="280"/>
      <c r="F27" s="280"/>
      <c r="G27" s="280"/>
      <c r="H27" s="280"/>
      <c r="I27" s="280"/>
      <c r="J27" s="280"/>
      <c r="K27" s="280"/>
      <c r="L27" s="280"/>
      <c r="M27" s="280"/>
      <c r="N27" s="281"/>
      <c r="R27" s="246"/>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8"/>
      <c r="CO27" s="173"/>
      <c r="CQ27" s="158"/>
    </row>
    <row r="28" spans="2:95" s="155" customFormat="1" ht="15" customHeight="1">
      <c r="B28" s="169"/>
      <c r="C28" s="279"/>
      <c r="D28" s="280"/>
      <c r="E28" s="280"/>
      <c r="F28" s="280"/>
      <c r="G28" s="280"/>
      <c r="H28" s="280"/>
      <c r="I28" s="280"/>
      <c r="J28" s="280"/>
      <c r="K28" s="280"/>
      <c r="L28" s="280"/>
      <c r="M28" s="280"/>
      <c r="N28" s="281"/>
      <c r="R28" s="246"/>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247"/>
      <c r="AU28" s="247"/>
      <c r="AV28" s="247"/>
      <c r="AW28" s="247"/>
      <c r="AX28" s="247"/>
      <c r="AY28" s="248"/>
      <c r="BM28" s="261" t="s">
        <v>67</v>
      </c>
      <c r="BN28" s="262"/>
      <c r="BO28" s="262"/>
      <c r="BP28" s="262"/>
      <c r="BQ28" s="262"/>
      <c r="BR28" s="262"/>
      <c r="BS28" s="262"/>
      <c r="BT28" s="262"/>
      <c r="BU28" s="262"/>
      <c r="BV28" s="262"/>
      <c r="BW28" s="262"/>
      <c r="BX28" s="262"/>
      <c r="BY28" s="262"/>
      <c r="BZ28" s="263"/>
      <c r="CA28" s="261" t="s">
        <v>68</v>
      </c>
      <c r="CB28" s="262"/>
      <c r="CC28" s="262"/>
      <c r="CD28" s="262"/>
      <c r="CE28" s="262"/>
      <c r="CF28" s="262"/>
      <c r="CG28" s="262"/>
      <c r="CH28" s="262"/>
      <c r="CI28" s="262"/>
      <c r="CJ28" s="262"/>
      <c r="CK28" s="262"/>
      <c r="CL28" s="262"/>
      <c r="CM28" s="262"/>
      <c r="CN28" s="263"/>
      <c r="CO28" s="173"/>
      <c r="CQ28" s="158"/>
    </row>
    <row r="29" spans="2:95" s="155" customFormat="1" ht="15" thickBot="1">
      <c r="B29" s="169"/>
      <c r="C29" s="279"/>
      <c r="D29" s="280"/>
      <c r="E29" s="280"/>
      <c r="F29" s="280"/>
      <c r="G29" s="280"/>
      <c r="H29" s="280"/>
      <c r="I29" s="280"/>
      <c r="J29" s="280"/>
      <c r="K29" s="280"/>
      <c r="L29" s="280"/>
      <c r="M29" s="280"/>
      <c r="N29" s="281"/>
      <c r="R29" s="246"/>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8"/>
      <c r="BM29" s="267"/>
      <c r="BN29" s="268"/>
      <c r="BO29" s="268"/>
      <c r="BP29" s="268"/>
      <c r="BQ29" s="268"/>
      <c r="BR29" s="268"/>
      <c r="BS29" s="268"/>
      <c r="BT29" s="268"/>
      <c r="BU29" s="268"/>
      <c r="BV29" s="268"/>
      <c r="BW29" s="268"/>
      <c r="BX29" s="268"/>
      <c r="BY29" s="268"/>
      <c r="BZ29" s="269"/>
      <c r="CA29" s="267"/>
      <c r="CB29" s="268"/>
      <c r="CC29" s="268"/>
      <c r="CD29" s="268"/>
      <c r="CE29" s="268"/>
      <c r="CF29" s="268"/>
      <c r="CG29" s="268"/>
      <c r="CH29" s="268"/>
      <c r="CI29" s="268"/>
      <c r="CJ29" s="268"/>
      <c r="CK29" s="268"/>
      <c r="CL29" s="268"/>
      <c r="CM29" s="268"/>
      <c r="CN29" s="269"/>
      <c r="CO29" s="173"/>
      <c r="CQ29" s="158"/>
    </row>
    <row r="30" spans="2:95" s="155" customFormat="1" ht="15" customHeight="1">
      <c r="B30" s="169"/>
      <c r="C30" s="279"/>
      <c r="D30" s="280"/>
      <c r="E30" s="280"/>
      <c r="F30" s="280"/>
      <c r="G30" s="280"/>
      <c r="H30" s="280"/>
      <c r="I30" s="280"/>
      <c r="J30" s="280"/>
      <c r="K30" s="280"/>
      <c r="L30" s="280"/>
      <c r="M30" s="280"/>
      <c r="N30" s="281"/>
      <c r="R30" s="246"/>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8"/>
      <c r="BC30" s="252" t="s">
        <v>151</v>
      </c>
      <c r="BD30" s="253"/>
      <c r="BE30" s="253"/>
      <c r="BF30" s="253"/>
      <c r="BG30" s="253"/>
      <c r="BH30" s="253"/>
      <c r="BI30" s="253"/>
      <c r="BJ30" s="253"/>
      <c r="BK30" s="253"/>
      <c r="BL30" s="254"/>
      <c r="BM30" s="261" t="s">
        <v>150</v>
      </c>
      <c r="BN30" s="262"/>
      <c r="BO30" s="262"/>
      <c r="BP30" s="262"/>
      <c r="BQ30" s="262"/>
      <c r="BR30" s="262"/>
      <c r="BS30" s="263"/>
      <c r="BT30" s="261" t="s">
        <v>153</v>
      </c>
      <c r="BU30" s="262"/>
      <c r="BV30" s="262"/>
      <c r="BW30" s="262"/>
      <c r="BX30" s="262"/>
      <c r="BY30" s="262"/>
      <c r="BZ30" s="263"/>
      <c r="CA30" s="261" t="s">
        <v>174</v>
      </c>
      <c r="CB30" s="262"/>
      <c r="CC30" s="262"/>
      <c r="CD30" s="262"/>
      <c r="CE30" s="262"/>
      <c r="CF30" s="262"/>
      <c r="CG30" s="263"/>
      <c r="CH30" s="261" t="s">
        <v>175</v>
      </c>
      <c r="CI30" s="262"/>
      <c r="CJ30" s="262"/>
      <c r="CK30" s="262"/>
      <c r="CL30" s="262"/>
      <c r="CM30" s="262"/>
      <c r="CN30" s="263"/>
      <c r="CO30" s="173"/>
      <c r="CQ30" s="158"/>
    </row>
    <row r="31" spans="2:95" s="155" customFormat="1" ht="15" customHeight="1">
      <c r="B31" s="169"/>
      <c r="C31" s="279"/>
      <c r="D31" s="280"/>
      <c r="E31" s="280"/>
      <c r="F31" s="280"/>
      <c r="G31" s="280"/>
      <c r="H31" s="280"/>
      <c r="I31" s="280"/>
      <c r="J31" s="280"/>
      <c r="K31" s="280"/>
      <c r="L31" s="280"/>
      <c r="M31" s="280"/>
      <c r="N31" s="281"/>
      <c r="R31" s="246"/>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8"/>
      <c r="BC31" s="255"/>
      <c r="BD31" s="256"/>
      <c r="BE31" s="256"/>
      <c r="BF31" s="256"/>
      <c r="BG31" s="256"/>
      <c r="BH31" s="256"/>
      <c r="BI31" s="256"/>
      <c r="BJ31" s="256"/>
      <c r="BK31" s="256"/>
      <c r="BL31" s="257"/>
      <c r="BM31" s="264"/>
      <c r="BN31" s="265"/>
      <c r="BO31" s="265"/>
      <c r="BP31" s="265"/>
      <c r="BQ31" s="265"/>
      <c r="BR31" s="265"/>
      <c r="BS31" s="266"/>
      <c r="BT31" s="264"/>
      <c r="BU31" s="265"/>
      <c r="BV31" s="265"/>
      <c r="BW31" s="265"/>
      <c r="BX31" s="265"/>
      <c r="BY31" s="265"/>
      <c r="BZ31" s="266"/>
      <c r="CA31" s="264"/>
      <c r="CB31" s="265"/>
      <c r="CC31" s="265"/>
      <c r="CD31" s="265"/>
      <c r="CE31" s="265"/>
      <c r="CF31" s="265"/>
      <c r="CG31" s="266"/>
      <c r="CH31" s="264"/>
      <c r="CI31" s="265"/>
      <c r="CJ31" s="265"/>
      <c r="CK31" s="265"/>
      <c r="CL31" s="265"/>
      <c r="CM31" s="265"/>
      <c r="CN31" s="266"/>
      <c r="CO31" s="173"/>
      <c r="CQ31" s="158"/>
    </row>
    <row r="32" spans="2:95" s="155" customFormat="1" ht="15" thickBot="1">
      <c r="B32" s="169"/>
      <c r="C32" s="279"/>
      <c r="D32" s="280"/>
      <c r="E32" s="280"/>
      <c r="F32" s="280"/>
      <c r="G32" s="280"/>
      <c r="H32" s="280"/>
      <c r="I32" s="280"/>
      <c r="J32" s="280"/>
      <c r="K32" s="280"/>
      <c r="L32" s="280"/>
      <c r="M32" s="280"/>
      <c r="N32" s="281"/>
      <c r="R32" s="246"/>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8"/>
      <c r="BC32" s="258"/>
      <c r="BD32" s="259"/>
      <c r="BE32" s="259"/>
      <c r="BF32" s="259"/>
      <c r="BG32" s="259"/>
      <c r="BH32" s="259"/>
      <c r="BI32" s="259"/>
      <c r="BJ32" s="259"/>
      <c r="BK32" s="259"/>
      <c r="BL32" s="260"/>
      <c r="BM32" s="267"/>
      <c r="BN32" s="268"/>
      <c r="BO32" s="268"/>
      <c r="BP32" s="268"/>
      <c r="BQ32" s="268"/>
      <c r="BR32" s="268"/>
      <c r="BS32" s="269"/>
      <c r="BT32" s="267"/>
      <c r="BU32" s="268"/>
      <c r="BV32" s="268"/>
      <c r="BW32" s="268"/>
      <c r="BX32" s="268"/>
      <c r="BY32" s="268"/>
      <c r="BZ32" s="269"/>
      <c r="CA32" s="267"/>
      <c r="CB32" s="268"/>
      <c r="CC32" s="268"/>
      <c r="CD32" s="268"/>
      <c r="CE32" s="268"/>
      <c r="CF32" s="268"/>
      <c r="CG32" s="269"/>
      <c r="CH32" s="267"/>
      <c r="CI32" s="268"/>
      <c r="CJ32" s="268"/>
      <c r="CK32" s="268"/>
      <c r="CL32" s="268"/>
      <c r="CM32" s="268"/>
      <c r="CN32" s="269"/>
      <c r="CO32" s="173"/>
      <c r="CQ32" s="158"/>
    </row>
    <row r="33" spans="2:95" s="155" customFormat="1" ht="19.95" customHeight="1">
      <c r="B33" s="169"/>
      <c r="C33" s="279"/>
      <c r="D33" s="280"/>
      <c r="E33" s="280"/>
      <c r="F33" s="280"/>
      <c r="G33" s="280"/>
      <c r="H33" s="280"/>
      <c r="I33" s="280"/>
      <c r="J33" s="280"/>
      <c r="K33" s="280"/>
      <c r="L33" s="280"/>
      <c r="M33" s="280"/>
      <c r="N33" s="281"/>
      <c r="R33" s="246"/>
      <c r="S33" s="247"/>
      <c r="T33" s="247"/>
      <c r="U33" s="247"/>
      <c r="V33" s="247"/>
      <c r="W33" s="247"/>
      <c r="X33" s="247"/>
      <c r="Y33" s="247"/>
      <c r="Z33" s="247"/>
      <c r="AA33" s="247"/>
      <c r="AB33" s="247"/>
      <c r="AC33" s="247"/>
      <c r="AD33" s="247"/>
      <c r="AE33" s="247"/>
      <c r="AF33" s="247"/>
      <c r="AG33" s="247"/>
      <c r="AH33" s="247"/>
      <c r="AI33" s="247"/>
      <c r="AJ33" s="247"/>
      <c r="AK33" s="247"/>
      <c r="AL33" s="247"/>
      <c r="AM33" s="247"/>
      <c r="AN33" s="247"/>
      <c r="AO33" s="247"/>
      <c r="AP33" s="247"/>
      <c r="AQ33" s="247"/>
      <c r="AR33" s="247"/>
      <c r="AS33" s="247"/>
      <c r="AT33" s="247"/>
      <c r="AU33" s="247"/>
      <c r="AV33" s="247"/>
      <c r="AW33" s="247"/>
      <c r="AX33" s="247"/>
      <c r="AY33" s="248"/>
      <c r="BC33" s="285" t="s">
        <v>97</v>
      </c>
      <c r="BD33" s="286"/>
      <c r="BE33" s="286"/>
      <c r="BF33" s="286"/>
      <c r="BG33" s="286"/>
      <c r="BH33" s="286"/>
      <c r="BI33" s="286"/>
      <c r="BJ33" s="286"/>
      <c r="BK33" s="286"/>
      <c r="BL33" s="287"/>
      <c r="BM33" s="285" t="s">
        <v>161</v>
      </c>
      <c r="BN33" s="286"/>
      <c r="BO33" s="286"/>
      <c r="BP33" s="286"/>
      <c r="BQ33" s="286"/>
      <c r="BR33" s="286"/>
      <c r="BS33" s="287"/>
      <c r="BT33" s="285" t="s">
        <v>176</v>
      </c>
      <c r="BU33" s="286"/>
      <c r="BV33" s="286"/>
      <c r="BW33" s="286"/>
      <c r="BX33" s="286"/>
      <c r="BY33" s="286"/>
      <c r="BZ33" s="287"/>
      <c r="CA33" s="285" t="s">
        <v>162</v>
      </c>
      <c r="CB33" s="286"/>
      <c r="CC33" s="286"/>
      <c r="CD33" s="286"/>
      <c r="CE33" s="286"/>
      <c r="CF33" s="286"/>
      <c r="CG33" s="287"/>
      <c r="CH33" s="285" t="s">
        <v>177</v>
      </c>
      <c r="CI33" s="286"/>
      <c r="CJ33" s="286"/>
      <c r="CK33" s="286"/>
      <c r="CL33" s="286"/>
      <c r="CM33" s="286"/>
      <c r="CN33" s="287"/>
      <c r="CO33" s="173"/>
      <c r="CQ33" s="158"/>
    </row>
    <row r="34" spans="2:95" s="155" customFormat="1" ht="19.95" customHeight="1" thickBot="1">
      <c r="B34" s="169"/>
      <c r="C34" s="279"/>
      <c r="D34" s="280"/>
      <c r="E34" s="280"/>
      <c r="F34" s="280"/>
      <c r="G34" s="280"/>
      <c r="H34" s="280"/>
      <c r="I34" s="280"/>
      <c r="J34" s="280"/>
      <c r="K34" s="280"/>
      <c r="L34" s="280"/>
      <c r="M34" s="280"/>
      <c r="N34" s="281"/>
      <c r="R34" s="246"/>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7"/>
      <c r="AY34" s="248"/>
      <c r="BC34" s="288"/>
      <c r="BD34" s="289"/>
      <c r="BE34" s="289"/>
      <c r="BF34" s="289"/>
      <c r="BG34" s="289"/>
      <c r="BH34" s="289"/>
      <c r="BI34" s="289"/>
      <c r="BJ34" s="289"/>
      <c r="BK34" s="289"/>
      <c r="BL34" s="290"/>
      <c r="BM34" s="291"/>
      <c r="BN34" s="292"/>
      <c r="BO34" s="292"/>
      <c r="BP34" s="292"/>
      <c r="BQ34" s="292"/>
      <c r="BR34" s="292"/>
      <c r="BS34" s="293"/>
      <c r="BT34" s="291"/>
      <c r="BU34" s="292"/>
      <c r="BV34" s="292"/>
      <c r="BW34" s="292"/>
      <c r="BX34" s="292"/>
      <c r="BY34" s="292"/>
      <c r="BZ34" s="293"/>
      <c r="CA34" s="291"/>
      <c r="CB34" s="292"/>
      <c r="CC34" s="292"/>
      <c r="CD34" s="292"/>
      <c r="CE34" s="292"/>
      <c r="CF34" s="292"/>
      <c r="CG34" s="293"/>
      <c r="CH34" s="291"/>
      <c r="CI34" s="292"/>
      <c r="CJ34" s="292"/>
      <c r="CK34" s="292"/>
      <c r="CL34" s="292"/>
      <c r="CM34" s="292"/>
      <c r="CN34" s="293"/>
      <c r="CO34" s="173"/>
      <c r="CQ34" s="158"/>
    </row>
    <row r="35" spans="2:95" s="155" customFormat="1" ht="15" customHeight="1">
      <c r="B35" s="169"/>
      <c r="C35" s="279"/>
      <c r="D35" s="280"/>
      <c r="E35" s="280"/>
      <c r="F35" s="280"/>
      <c r="G35" s="280"/>
      <c r="H35" s="280"/>
      <c r="I35" s="280"/>
      <c r="J35" s="280"/>
      <c r="K35" s="280"/>
      <c r="L35" s="280"/>
      <c r="M35" s="280"/>
      <c r="N35" s="281"/>
      <c r="R35" s="246"/>
      <c r="S35" s="247"/>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8"/>
      <c r="BC35" s="285" t="s">
        <v>98</v>
      </c>
      <c r="BD35" s="286"/>
      <c r="BE35" s="286"/>
      <c r="BF35" s="286"/>
      <c r="BG35" s="286"/>
      <c r="BH35" s="286"/>
      <c r="BI35" s="286"/>
      <c r="BJ35" s="286"/>
      <c r="BK35" s="286"/>
      <c r="BL35" s="287"/>
      <c r="BM35" s="285" t="s">
        <v>163</v>
      </c>
      <c r="BN35" s="286"/>
      <c r="BO35" s="286"/>
      <c r="BP35" s="286"/>
      <c r="BQ35" s="286"/>
      <c r="BR35" s="286"/>
      <c r="BS35" s="287"/>
      <c r="BT35" s="285" t="s">
        <v>178</v>
      </c>
      <c r="BU35" s="286"/>
      <c r="BV35" s="286"/>
      <c r="BW35" s="286"/>
      <c r="BX35" s="286"/>
      <c r="BY35" s="286"/>
      <c r="BZ35" s="287"/>
      <c r="CA35" s="285" t="s">
        <v>164</v>
      </c>
      <c r="CB35" s="286"/>
      <c r="CC35" s="286"/>
      <c r="CD35" s="286"/>
      <c r="CE35" s="286"/>
      <c r="CF35" s="286"/>
      <c r="CG35" s="287"/>
      <c r="CH35" s="285" t="s">
        <v>165</v>
      </c>
      <c r="CI35" s="286"/>
      <c r="CJ35" s="286"/>
      <c r="CK35" s="286"/>
      <c r="CL35" s="286"/>
      <c r="CM35" s="286"/>
      <c r="CN35" s="287"/>
      <c r="CO35" s="173"/>
      <c r="CQ35" s="158"/>
    </row>
    <row r="36" spans="2:95" s="155" customFormat="1" ht="15" thickBot="1">
      <c r="B36" s="169"/>
      <c r="C36" s="279"/>
      <c r="D36" s="280"/>
      <c r="E36" s="280"/>
      <c r="F36" s="280"/>
      <c r="G36" s="280"/>
      <c r="H36" s="280"/>
      <c r="I36" s="280"/>
      <c r="J36" s="280"/>
      <c r="K36" s="280"/>
      <c r="L36" s="280"/>
      <c r="M36" s="280"/>
      <c r="N36" s="281"/>
      <c r="R36" s="246"/>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8"/>
      <c r="BC36" s="288"/>
      <c r="BD36" s="289"/>
      <c r="BE36" s="289"/>
      <c r="BF36" s="289"/>
      <c r="BG36" s="289"/>
      <c r="BH36" s="289"/>
      <c r="BI36" s="289"/>
      <c r="BJ36" s="289"/>
      <c r="BK36" s="289"/>
      <c r="BL36" s="290"/>
      <c r="BM36" s="291"/>
      <c r="BN36" s="292"/>
      <c r="BO36" s="292"/>
      <c r="BP36" s="292"/>
      <c r="BQ36" s="292"/>
      <c r="BR36" s="292"/>
      <c r="BS36" s="293"/>
      <c r="BT36" s="291"/>
      <c r="BU36" s="292"/>
      <c r="BV36" s="292"/>
      <c r="BW36" s="292"/>
      <c r="BX36" s="292"/>
      <c r="BY36" s="292"/>
      <c r="BZ36" s="293"/>
      <c r="CA36" s="291"/>
      <c r="CB36" s="292"/>
      <c r="CC36" s="292"/>
      <c r="CD36" s="292"/>
      <c r="CE36" s="292"/>
      <c r="CF36" s="292"/>
      <c r="CG36" s="293"/>
      <c r="CH36" s="291"/>
      <c r="CI36" s="292"/>
      <c r="CJ36" s="292"/>
      <c r="CK36" s="292"/>
      <c r="CL36" s="292"/>
      <c r="CM36" s="292"/>
      <c r="CN36" s="293"/>
      <c r="CO36" s="173"/>
      <c r="CQ36" s="158"/>
    </row>
    <row r="37" spans="2:95" s="155" customFormat="1" ht="15" customHeight="1">
      <c r="B37" s="169"/>
      <c r="C37" s="279"/>
      <c r="D37" s="280"/>
      <c r="E37" s="280"/>
      <c r="F37" s="280"/>
      <c r="G37" s="280"/>
      <c r="H37" s="280"/>
      <c r="I37" s="280"/>
      <c r="J37" s="280"/>
      <c r="K37" s="280"/>
      <c r="L37" s="280"/>
      <c r="M37" s="280"/>
      <c r="N37" s="281"/>
      <c r="R37" s="246"/>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8"/>
      <c r="BC37" s="295" t="s">
        <v>69</v>
      </c>
      <c r="BD37" s="296"/>
      <c r="BE37" s="296"/>
      <c r="BF37" s="296"/>
      <c r="BG37" s="296"/>
      <c r="BH37" s="296"/>
      <c r="BI37" s="296"/>
      <c r="BJ37" s="296"/>
      <c r="BK37" s="296"/>
      <c r="BL37" s="297"/>
      <c r="BM37" s="295" t="s">
        <v>111</v>
      </c>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7"/>
      <c r="CO37" s="173"/>
      <c r="CQ37" s="158"/>
    </row>
    <row r="38" spans="2:95" s="155" customFormat="1">
      <c r="B38" s="169"/>
      <c r="C38" s="279"/>
      <c r="D38" s="280"/>
      <c r="E38" s="280"/>
      <c r="F38" s="280"/>
      <c r="G38" s="280"/>
      <c r="H38" s="280"/>
      <c r="I38" s="280"/>
      <c r="J38" s="280"/>
      <c r="K38" s="280"/>
      <c r="L38" s="280"/>
      <c r="M38" s="280"/>
      <c r="N38" s="281"/>
      <c r="R38" s="246"/>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8"/>
      <c r="BC38" s="298"/>
      <c r="BD38" s="299"/>
      <c r="BE38" s="299"/>
      <c r="BF38" s="299"/>
      <c r="BG38" s="299"/>
      <c r="BH38" s="299"/>
      <c r="BI38" s="299"/>
      <c r="BJ38" s="299"/>
      <c r="BK38" s="299"/>
      <c r="BL38" s="300"/>
      <c r="BM38" s="298"/>
      <c r="BN38" s="299"/>
      <c r="BO38" s="299"/>
      <c r="BP38" s="299"/>
      <c r="BQ38" s="299"/>
      <c r="BR38" s="299"/>
      <c r="BS38" s="299"/>
      <c r="BT38" s="299"/>
      <c r="BU38" s="299"/>
      <c r="BV38" s="299"/>
      <c r="BW38" s="299"/>
      <c r="BX38" s="299"/>
      <c r="BY38" s="299"/>
      <c r="BZ38" s="299"/>
      <c r="CA38" s="299"/>
      <c r="CB38" s="299"/>
      <c r="CC38" s="299"/>
      <c r="CD38" s="299"/>
      <c r="CE38" s="299"/>
      <c r="CF38" s="299"/>
      <c r="CG38" s="299"/>
      <c r="CH38" s="299"/>
      <c r="CI38" s="299"/>
      <c r="CJ38" s="299"/>
      <c r="CK38" s="299"/>
      <c r="CL38" s="299"/>
      <c r="CM38" s="299"/>
      <c r="CN38" s="300"/>
      <c r="CO38" s="173"/>
      <c r="CQ38" s="158"/>
    </row>
    <row r="39" spans="2:95" s="155" customFormat="1" ht="15" thickBot="1">
      <c r="B39" s="169"/>
      <c r="C39" s="279"/>
      <c r="D39" s="280"/>
      <c r="E39" s="280"/>
      <c r="F39" s="280"/>
      <c r="G39" s="280"/>
      <c r="H39" s="280"/>
      <c r="I39" s="280"/>
      <c r="J39" s="280"/>
      <c r="K39" s="280"/>
      <c r="L39" s="280"/>
      <c r="M39" s="280"/>
      <c r="N39" s="281"/>
      <c r="R39" s="246"/>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8"/>
      <c r="BC39" s="301"/>
      <c r="BD39" s="302"/>
      <c r="BE39" s="302"/>
      <c r="BF39" s="302"/>
      <c r="BG39" s="302"/>
      <c r="BH39" s="302"/>
      <c r="BI39" s="302"/>
      <c r="BJ39" s="302"/>
      <c r="BK39" s="302"/>
      <c r="BL39" s="303"/>
      <c r="BM39" s="301"/>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3"/>
      <c r="CO39" s="173"/>
      <c r="CQ39" s="158"/>
    </row>
    <row r="40" spans="2:95" s="155" customFormat="1">
      <c r="B40" s="169"/>
      <c r="C40" s="279"/>
      <c r="D40" s="280"/>
      <c r="E40" s="280"/>
      <c r="F40" s="280"/>
      <c r="G40" s="280"/>
      <c r="H40" s="280"/>
      <c r="I40" s="280"/>
      <c r="J40" s="280"/>
      <c r="K40" s="280"/>
      <c r="L40" s="280"/>
      <c r="M40" s="280"/>
      <c r="N40" s="281"/>
      <c r="R40" s="246"/>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8"/>
      <c r="BC40" s="304" t="s">
        <v>152</v>
      </c>
      <c r="BD40" s="304"/>
      <c r="BE40" s="304"/>
      <c r="BF40" s="304"/>
      <c r="BG40" s="304"/>
      <c r="BH40" s="304"/>
      <c r="BI40" s="304"/>
      <c r="BJ40" s="304"/>
      <c r="BK40" s="304"/>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O40" s="173"/>
      <c r="CQ40" s="158"/>
    </row>
    <row r="41" spans="2:95" s="155" customFormat="1">
      <c r="B41" s="169"/>
      <c r="C41" s="279"/>
      <c r="D41" s="280"/>
      <c r="E41" s="280"/>
      <c r="F41" s="280"/>
      <c r="G41" s="280"/>
      <c r="H41" s="280"/>
      <c r="I41" s="280"/>
      <c r="J41" s="280"/>
      <c r="K41" s="280"/>
      <c r="L41" s="280"/>
      <c r="M41" s="280"/>
      <c r="N41" s="281"/>
      <c r="R41" s="246"/>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8"/>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O41" s="173"/>
      <c r="CQ41" s="158"/>
    </row>
    <row r="42" spans="2:95" s="155" customFormat="1" ht="15" customHeight="1">
      <c r="B42" s="169"/>
      <c r="C42" s="279"/>
      <c r="D42" s="280"/>
      <c r="E42" s="280"/>
      <c r="F42" s="280"/>
      <c r="G42" s="280"/>
      <c r="H42" s="280"/>
      <c r="I42" s="280"/>
      <c r="J42" s="280"/>
      <c r="K42" s="280"/>
      <c r="L42" s="280"/>
      <c r="M42" s="280"/>
      <c r="N42" s="281"/>
      <c r="R42" s="246"/>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8"/>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O42" s="173"/>
      <c r="CQ42" s="158"/>
    </row>
    <row r="43" spans="2:95" s="155" customFormat="1">
      <c r="B43" s="169"/>
      <c r="C43" s="279"/>
      <c r="D43" s="280"/>
      <c r="E43" s="280"/>
      <c r="F43" s="280"/>
      <c r="G43" s="280"/>
      <c r="H43" s="280"/>
      <c r="I43" s="280"/>
      <c r="J43" s="280"/>
      <c r="K43" s="280"/>
      <c r="L43" s="280"/>
      <c r="M43" s="280"/>
      <c r="N43" s="281"/>
      <c r="R43" s="246"/>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8"/>
      <c r="CO43" s="173"/>
      <c r="CQ43" s="158"/>
    </row>
    <row r="44" spans="2:95" s="155" customFormat="1">
      <c r="B44" s="169"/>
      <c r="C44" s="279"/>
      <c r="D44" s="280"/>
      <c r="E44" s="280"/>
      <c r="F44" s="280"/>
      <c r="G44" s="280"/>
      <c r="H44" s="280"/>
      <c r="I44" s="280"/>
      <c r="J44" s="280"/>
      <c r="K44" s="280"/>
      <c r="L44" s="280"/>
      <c r="M44" s="280"/>
      <c r="N44" s="281"/>
      <c r="R44" s="246"/>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8"/>
      <c r="CO44" s="173"/>
      <c r="CQ44" s="158"/>
    </row>
    <row r="45" spans="2:95" s="155" customFormat="1">
      <c r="B45" s="169"/>
      <c r="C45" s="279"/>
      <c r="D45" s="280"/>
      <c r="E45" s="280"/>
      <c r="F45" s="280"/>
      <c r="G45" s="280"/>
      <c r="H45" s="280"/>
      <c r="I45" s="280"/>
      <c r="J45" s="280"/>
      <c r="K45" s="280"/>
      <c r="L45" s="280"/>
      <c r="M45" s="280"/>
      <c r="N45" s="281"/>
      <c r="R45" s="246"/>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8"/>
      <c r="CO45" s="173"/>
      <c r="CQ45" s="158"/>
    </row>
    <row r="46" spans="2:95" s="155" customFormat="1">
      <c r="B46" s="169"/>
      <c r="C46" s="279"/>
      <c r="D46" s="280"/>
      <c r="E46" s="280"/>
      <c r="F46" s="280"/>
      <c r="G46" s="280"/>
      <c r="H46" s="280"/>
      <c r="I46" s="280"/>
      <c r="J46" s="280"/>
      <c r="K46" s="280"/>
      <c r="L46" s="280"/>
      <c r="M46" s="280"/>
      <c r="N46" s="281"/>
      <c r="R46" s="246"/>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8"/>
      <c r="CO46" s="173"/>
      <c r="CQ46" s="158"/>
    </row>
    <row r="47" spans="2:95" s="155" customFormat="1">
      <c r="B47" s="169"/>
      <c r="C47" s="279"/>
      <c r="D47" s="280"/>
      <c r="E47" s="280"/>
      <c r="F47" s="280"/>
      <c r="G47" s="280"/>
      <c r="H47" s="280"/>
      <c r="I47" s="280"/>
      <c r="J47" s="280"/>
      <c r="K47" s="280"/>
      <c r="L47" s="280"/>
      <c r="M47" s="280"/>
      <c r="N47" s="281"/>
      <c r="R47" s="246"/>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8"/>
      <c r="CO47" s="173"/>
      <c r="CQ47" s="158"/>
    </row>
    <row r="48" spans="2:95" s="155" customFormat="1">
      <c r="B48" s="169"/>
      <c r="C48" s="279"/>
      <c r="D48" s="280"/>
      <c r="E48" s="280"/>
      <c r="F48" s="280"/>
      <c r="G48" s="280"/>
      <c r="H48" s="280"/>
      <c r="I48" s="280"/>
      <c r="J48" s="280"/>
      <c r="K48" s="280"/>
      <c r="L48" s="280"/>
      <c r="M48" s="280"/>
      <c r="N48" s="281"/>
      <c r="R48" s="246"/>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8"/>
      <c r="CO48" s="173"/>
      <c r="CQ48" s="158"/>
    </row>
    <row r="49" spans="2:95" s="155" customFormat="1" ht="15" thickBot="1">
      <c r="B49" s="175"/>
      <c r="C49" s="282"/>
      <c r="D49" s="283"/>
      <c r="E49" s="283"/>
      <c r="F49" s="283"/>
      <c r="G49" s="283"/>
      <c r="H49" s="283"/>
      <c r="I49" s="283"/>
      <c r="J49" s="283"/>
      <c r="K49" s="283"/>
      <c r="L49" s="283"/>
      <c r="M49" s="283"/>
      <c r="N49" s="284"/>
      <c r="R49" s="249"/>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0"/>
      <c r="AY49" s="251"/>
      <c r="CO49" s="173"/>
      <c r="CQ49" s="159"/>
    </row>
    <row r="50" spans="2:95" s="155" customFormat="1" ht="14.4" customHeight="1" thickBot="1">
      <c r="B50" s="175"/>
      <c r="C50" s="160"/>
      <c r="D50" s="160"/>
      <c r="E50" s="160"/>
      <c r="F50" s="160"/>
      <c r="G50" s="160"/>
      <c r="H50" s="160"/>
      <c r="I50" s="160"/>
      <c r="J50" s="160"/>
      <c r="K50" s="160"/>
      <c r="L50" s="160"/>
      <c r="M50" s="160"/>
      <c r="N50" s="160"/>
      <c r="AN50" s="161"/>
      <c r="AO50" s="161"/>
      <c r="AP50" s="161"/>
      <c r="AQ50" s="161"/>
      <c r="AR50" s="161"/>
      <c r="AS50" s="161"/>
      <c r="AT50" s="161"/>
      <c r="CO50" s="173"/>
      <c r="CQ50" s="159"/>
    </row>
    <row r="51" spans="2:95" s="155" customFormat="1" ht="18.600000000000001" customHeight="1">
      <c r="B51" s="176"/>
      <c r="C51" s="240" t="s">
        <v>115</v>
      </c>
      <c r="D51" s="241"/>
      <c r="E51" s="241"/>
      <c r="F51" s="241"/>
      <c r="G51" s="241"/>
      <c r="H51" s="241"/>
      <c r="I51" s="241"/>
      <c r="J51" s="241"/>
      <c r="K51" s="241"/>
      <c r="L51" s="241"/>
      <c r="M51" s="241"/>
      <c r="N51" s="242"/>
      <c r="R51" s="243" t="s">
        <v>166</v>
      </c>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5"/>
      <c r="CO51" s="173"/>
      <c r="CQ51" s="162"/>
    </row>
    <row r="52" spans="2:95" s="155" customFormat="1" ht="14.4" customHeight="1">
      <c r="B52" s="176"/>
      <c r="C52" s="279"/>
      <c r="D52" s="280"/>
      <c r="E52" s="280"/>
      <c r="F52" s="280"/>
      <c r="G52" s="280"/>
      <c r="H52" s="280"/>
      <c r="I52" s="280"/>
      <c r="J52" s="280"/>
      <c r="K52" s="280"/>
      <c r="L52" s="280"/>
      <c r="M52" s="280"/>
      <c r="N52" s="281"/>
      <c r="R52" s="246"/>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8"/>
      <c r="CO52" s="173"/>
      <c r="CQ52" s="162"/>
    </row>
    <row r="53" spans="2:95" s="155" customFormat="1" ht="14.4" customHeight="1">
      <c r="B53" s="176"/>
      <c r="C53" s="279"/>
      <c r="D53" s="280"/>
      <c r="E53" s="280"/>
      <c r="F53" s="280"/>
      <c r="G53" s="280"/>
      <c r="H53" s="280"/>
      <c r="I53" s="280"/>
      <c r="J53" s="280"/>
      <c r="K53" s="280"/>
      <c r="L53" s="280"/>
      <c r="M53" s="280"/>
      <c r="N53" s="281"/>
      <c r="R53" s="246"/>
      <c r="S53" s="247"/>
      <c r="T53" s="247"/>
      <c r="U53" s="247"/>
      <c r="V53" s="247"/>
      <c r="W53" s="247"/>
      <c r="X53" s="247"/>
      <c r="Y53" s="247"/>
      <c r="Z53" s="247"/>
      <c r="AA53" s="247"/>
      <c r="AB53" s="247"/>
      <c r="AC53" s="247"/>
      <c r="AD53" s="247"/>
      <c r="AE53" s="247"/>
      <c r="AF53" s="247"/>
      <c r="AG53" s="247"/>
      <c r="AH53" s="247"/>
      <c r="AI53" s="247"/>
      <c r="AJ53" s="247"/>
      <c r="AK53" s="247"/>
      <c r="AL53" s="247"/>
      <c r="AM53" s="247"/>
      <c r="AN53" s="247"/>
      <c r="AO53" s="247"/>
      <c r="AP53" s="247"/>
      <c r="AQ53" s="247"/>
      <c r="AR53" s="247"/>
      <c r="AS53" s="247"/>
      <c r="AT53" s="247"/>
      <c r="AU53" s="247"/>
      <c r="AV53" s="247"/>
      <c r="AW53" s="247"/>
      <c r="AX53" s="247"/>
      <c r="AY53" s="248"/>
      <c r="CO53" s="173"/>
      <c r="CQ53" s="162"/>
    </row>
    <row r="54" spans="2:95" s="155" customFormat="1" ht="14.4" customHeight="1">
      <c r="B54" s="176"/>
      <c r="C54" s="279"/>
      <c r="D54" s="280"/>
      <c r="E54" s="280"/>
      <c r="F54" s="280"/>
      <c r="G54" s="280"/>
      <c r="H54" s="280"/>
      <c r="I54" s="280"/>
      <c r="J54" s="280"/>
      <c r="K54" s="280"/>
      <c r="L54" s="280"/>
      <c r="M54" s="280"/>
      <c r="N54" s="281"/>
      <c r="R54" s="246"/>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8"/>
      <c r="CO54" s="173"/>
      <c r="CQ54" s="162"/>
    </row>
    <row r="55" spans="2:95" s="155" customFormat="1" ht="14.4" customHeight="1">
      <c r="B55" s="176"/>
      <c r="C55" s="279"/>
      <c r="D55" s="280"/>
      <c r="E55" s="280"/>
      <c r="F55" s="280"/>
      <c r="G55" s="280"/>
      <c r="H55" s="280"/>
      <c r="I55" s="280"/>
      <c r="J55" s="280"/>
      <c r="K55" s="280"/>
      <c r="L55" s="280"/>
      <c r="M55" s="280"/>
      <c r="N55" s="281"/>
      <c r="R55" s="246"/>
      <c r="S55" s="247"/>
      <c r="T55" s="247"/>
      <c r="U55" s="247"/>
      <c r="V55" s="247"/>
      <c r="W55" s="247"/>
      <c r="X55" s="247"/>
      <c r="Y55" s="247"/>
      <c r="Z55" s="247"/>
      <c r="AA55" s="247"/>
      <c r="AB55" s="247"/>
      <c r="AC55" s="247"/>
      <c r="AD55" s="247"/>
      <c r="AE55" s="247"/>
      <c r="AF55" s="247"/>
      <c r="AG55" s="247"/>
      <c r="AH55" s="247"/>
      <c r="AI55" s="247"/>
      <c r="AJ55" s="247"/>
      <c r="AK55" s="247"/>
      <c r="AL55" s="247"/>
      <c r="AM55" s="247"/>
      <c r="AN55" s="247"/>
      <c r="AO55" s="247"/>
      <c r="AP55" s="247"/>
      <c r="AQ55" s="247"/>
      <c r="AR55" s="247"/>
      <c r="AS55" s="247"/>
      <c r="AT55" s="247"/>
      <c r="AU55" s="247"/>
      <c r="AV55" s="247"/>
      <c r="AW55" s="247"/>
      <c r="AX55" s="247"/>
      <c r="AY55" s="248"/>
      <c r="CL55" s="161"/>
      <c r="CO55" s="173"/>
      <c r="CQ55" s="162"/>
    </row>
    <row r="56" spans="2:95" s="155" customFormat="1" ht="14.4" customHeight="1">
      <c r="B56" s="176"/>
      <c r="C56" s="279"/>
      <c r="D56" s="280"/>
      <c r="E56" s="280"/>
      <c r="F56" s="280"/>
      <c r="G56" s="280"/>
      <c r="H56" s="280"/>
      <c r="I56" s="280"/>
      <c r="J56" s="280"/>
      <c r="K56" s="280"/>
      <c r="L56" s="280"/>
      <c r="M56" s="280"/>
      <c r="N56" s="281"/>
      <c r="R56" s="246"/>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8"/>
      <c r="CL56" s="161"/>
      <c r="CO56" s="173"/>
      <c r="CQ56" s="162"/>
    </row>
    <row r="57" spans="2:95" s="155" customFormat="1" ht="14.4" customHeight="1">
      <c r="B57" s="176"/>
      <c r="C57" s="279"/>
      <c r="D57" s="280"/>
      <c r="E57" s="280"/>
      <c r="F57" s="280"/>
      <c r="G57" s="280"/>
      <c r="H57" s="280"/>
      <c r="I57" s="280"/>
      <c r="J57" s="280"/>
      <c r="K57" s="280"/>
      <c r="L57" s="280"/>
      <c r="M57" s="280"/>
      <c r="N57" s="281"/>
      <c r="R57" s="246"/>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8"/>
      <c r="CL57" s="161"/>
      <c r="CO57" s="173"/>
      <c r="CQ57" s="162"/>
    </row>
    <row r="58" spans="2:95" s="155" customFormat="1" ht="14.4" customHeight="1">
      <c r="B58" s="176"/>
      <c r="C58" s="279"/>
      <c r="D58" s="280"/>
      <c r="E58" s="280"/>
      <c r="F58" s="280"/>
      <c r="G58" s="280"/>
      <c r="H58" s="280"/>
      <c r="I58" s="280"/>
      <c r="J58" s="280"/>
      <c r="K58" s="280"/>
      <c r="L58" s="280"/>
      <c r="M58" s="280"/>
      <c r="N58" s="281"/>
      <c r="R58" s="246"/>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8"/>
      <c r="CL58" s="161"/>
      <c r="CO58" s="173"/>
      <c r="CQ58" s="162"/>
    </row>
    <row r="59" spans="2:95" s="155" customFormat="1">
      <c r="B59" s="176"/>
      <c r="C59" s="279"/>
      <c r="D59" s="280"/>
      <c r="E59" s="280"/>
      <c r="F59" s="280"/>
      <c r="G59" s="280"/>
      <c r="H59" s="280"/>
      <c r="I59" s="280"/>
      <c r="J59" s="280"/>
      <c r="K59" s="280"/>
      <c r="L59" s="280"/>
      <c r="M59" s="280"/>
      <c r="N59" s="281"/>
      <c r="R59" s="246"/>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8"/>
      <c r="CL59" s="161"/>
      <c r="CO59" s="173"/>
      <c r="CQ59" s="162"/>
    </row>
    <row r="60" spans="2:95" s="155" customFormat="1" ht="15" thickBot="1">
      <c r="B60" s="176"/>
      <c r="C60" s="282"/>
      <c r="D60" s="283"/>
      <c r="E60" s="283"/>
      <c r="F60" s="283"/>
      <c r="G60" s="283"/>
      <c r="H60" s="283"/>
      <c r="I60" s="283"/>
      <c r="J60" s="283"/>
      <c r="K60" s="283"/>
      <c r="L60" s="283"/>
      <c r="M60" s="283"/>
      <c r="N60" s="284"/>
      <c r="R60" s="249"/>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50"/>
      <c r="AS60" s="250"/>
      <c r="AT60" s="250"/>
      <c r="AU60" s="250"/>
      <c r="AV60" s="250"/>
      <c r="AW60" s="250"/>
      <c r="AX60" s="250"/>
      <c r="AY60" s="251"/>
      <c r="CL60" s="161"/>
      <c r="CO60" s="173"/>
      <c r="CQ60" s="162"/>
    </row>
    <row r="61" spans="2:95" s="155" customFormat="1" ht="15" thickBot="1">
      <c r="B61" s="177"/>
      <c r="C61" s="178"/>
      <c r="D61" s="178"/>
      <c r="E61" s="178"/>
      <c r="F61" s="178"/>
      <c r="G61" s="178"/>
      <c r="H61" s="178"/>
      <c r="I61" s="178"/>
      <c r="J61" s="178"/>
      <c r="K61" s="178"/>
      <c r="L61" s="178"/>
      <c r="M61" s="178"/>
      <c r="N61" s="178"/>
      <c r="O61" s="178"/>
      <c r="P61" s="178"/>
      <c r="Q61" s="178"/>
      <c r="R61" s="178"/>
      <c r="S61" s="178"/>
      <c r="T61" s="178"/>
      <c r="U61" s="178"/>
      <c r="V61" s="178"/>
      <c r="W61" s="179"/>
      <c r="X61" s="179"/>
      <c r="Y61" s="179"/>
      <c r="Z61" s="180"/>
      <c r="AA61" s="180"/>
      <c r="AB61" s="180"/>
      <c r="AC61" s="180"/>
      <c r="AD61" s="180"/>
      <c r="AE61" s="180"/>
      <c r="AF61" s="180"/>
      <c r="AG61" s="180"/>
      <c r="AH61" s="180"/>
      <c r="AI61" s="180"/>
      <c r="AJ61" s="180"/>
      <c r="AK61" s="180"/>
      <c r="AL61" s="180"/>
      <c r="AM61" s="180"/>
      <c r="AN61" s="180"/>
      <c r="AO61" s="180"/>
      <c r="AP61" s="180"/>
      <c r="AQ61" s="180"/>
      <c r="AR61" s="180"/>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81"/>
    </row>
    <row r="62" spans="2:95" s="155" customFormat="1" ht="15" thickBot="1">
      <c r="B62" s="157"/>
      <c r="C62" s="156"/>
      <c r="D62" s="156"/>
      <c r="E62" s="156"/>
      <c r="F62" s="156"/>
      <c r="G62" s="156"/>
      <c r="H62" s="156"/>
      <c r="I62" s="156"/>
    </row>
    <row r="63" spans="2:95" s="155" customFormat="1" ht="18" customHeight="1">
      <c r="B63" s="272" t="s">
        <v>70</v>
      </c>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3"/>
      <c r="AZ63" s="273"/>
      <c r="BA63" s="273"/>
      <c r="BB63" s="273"/>
      <c r="BC63" s="273"/>
      <c r="BD63" s="273"/>
      <c r="BE63" s="273"/>
      <c r="BF63" s="273"/>
      <c r="BG63" s="273"/>
      <c r="BH63" s="273"/>
      <c r="BI63" s="273"/>
      <c r="BJ63" s="273"/>
      <c r="BK63" s="273"/>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4"/>
    </row>
    <row r="64" spans="2:95" s="155" customFormat="1" ht="5.0999999999999996" customHeight="1">
      <c r="B64" s="210"/>
      <c r="C64" s="156"/>
      <c r="D64" s="156"/>
      <c r="E64" s="156"/>
      <c r="F64" s="156"/>
      <c r="G64" s="156"/>
      <c r="H64" s="156"/>
      <c r="I64" s="156"/>
      <c r="CO64" s="211"/>
    </row>
    <row r="65" spans="2:93" s="155" customFormat="1" ht="15.6">
      <c r="B65" s="212"/>
      <c r="C65" s="156"/>
      <c r="D65" s="156"/>
      <c r="F65" s="163"/>
      <c r="G65" s="163"/>
      <c r="H65" s="163"/>
      <c r="I65" s="163"/>
      <c r="J65" s="163"/>
      <c r="M65" s="185" t="s">
        <v>140</v>
      </c>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t="s">
        <v>71</v>
      </c>
      <c r="AT65" s="185"/>
      <c r="AU65" s="185"/>
      <c r="AV65" s="185"/>
      <c r="AW65" s="185"/>
      <c r="AX65" s="185"/>
      <c r="AY65" s="185"/>
      <c r="AZ65" s="185"/>
      <c r="BA65" s="185"/>
      <c r="BF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213"/>
    </row>
    <row r="66" spans="2:93" s="155" customFormat="1" ht="5.0999999999999996" customHeight="1">
      <c r="B66" s="210"/>
      <c r="C66" s="156"/>
      <c r="D66" s="156"/>
      <c r="F66" s="161"/>
      <c r="G66" s="161"/>
      <c r="H66" s="161"/>
      <c r="I66" s="161"/>
      <c r="J66" s="161"/>
      <c r="K66" s="161"/>
      <c r="L66" s="161"/>
      <c r="M66" s="161"/>
      <c r="N66" s="161"/>
      <c r="O66" s="161"/>
      <c r="CO66" s="211"/>
    </row>
    <row r="67" spans="2:93" s="155" customFormat="1" ht="25.05" customHeight="1">
      <c r="B67" s="210"/>
      <c r="C67" s="156"/>
      <c r="D67" s="156"/>
      <c r="M67" s="234" t="s">
        <v>141</v>
      </c>
      <c r="N67" s="234"/>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77"/>
      <c r="AQ67" s="277"/>
      <c r="AR67" s="277"/>
      <c r="AS67" s="234" t="s">
        <v>143</v>
      </c>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c r="BQ67" s="234"/>
      <c r="BR67" s="234"/>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14"/>
    </row>
    <row r="68" spans="2:93" s="155" customFormat="1" ht="25.05" customHeight="1">
      <c r="B68" s="210"/>
      <c r="C68" s="156"/>
      <c r="D68" s="156"/>
      <c r="M68" s="234"/>
      <c r="N68" s="234"/>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77"/>
      <c r="AQ68" s="277"/>
      <c r="AR68" s="277"/>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14"/>
    </row>
    <row r="69" spans="2:93" s="155" customFormat="1" ht="25.05" customHeight="1">
      <c r="B69" s="210"/>
      <c r="C69" s="156"/>
      <c r="D69" s="156"/>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77"/>
      <c r="AQ69" s="277"/>
      <c r="AR69" s="277"/>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14"/>
    </row>
    <row r="70" spans="2:93" s="155" customFormat="1" ht="25.05" customHeight="1">
      <c r="B70" s="210"/>
      <c r="C70" s="156"/>
      <c r="D70" s="156"/>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77"/>
      <c r="AQ70" s="277"/>
      <c r="AR70" s="277"/>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4"/>
      <c r="BO70" s="234"/>
      <c r="BP70" s="234"/>
      <c r="BQ70" s="234"/>
      <c r="BR70" s="234"/>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14"/>
    </row>
    <row r="71" spans="2:93" s="155" customFormat="1" ht="25.05" customHeight="1">
      <c r="B71" s="210"/>
      <c r="C71" s="156"/>
      <c r="D71" s="156"/>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77"/>
      <c r="AQ71" s="277"/>
      <c r="AR71" s="277"/>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14"/>
    </row>
    <row r="72" spans="2:93" s="155" customFormat="1" ht="25.05" customHeight="1">
      <c r="B72" s="210"/>
      <c r="C72" s="156"/>
      <c r="D72" s="156"/>
      <c r="M72" s="234"/>
      <c r="N72" s="234"/>
      <c r="O72" s="234"/>
      <c r="P72" s="234"/>
      <c r="Q72" s="234"/>
      <c r="R72" s="234"/>
      <c r="S72" s="234"/>
      <c r="T72" s="234"/>
      <c r="U72" s="234"/>
      <c r="V72" s="234"/>
      <c r="W72" s="234"/>
      <c r="X72" s="234"/>
      <c r="Y72" s="234"/>
      <c r="Z72" s="234"/>
      <c r="AA72" s="234"/>
      <c r="AB72" s="234"/>
      <c r="AC72" s="234"/>
      <c r="AD72" s="234"/>
      <c r="AE72" s="234"/>
      <c r="AF72" s="234"/>
      <c r="AG72" s="234"/>
      <c r="AH72" s="234"/>
      <c r="AI72" s="234"/>
      <c r="AJ72" s="234"/>
      <c r="AK72" s="234"/>
      <c r="AL72" s="234"/>
      <c r="AM72" s="234"/>
      <c r="AN72" s="234"/>
      <c r="AO72" s="234"/>
      <c r="AP72" s="277"/>
      <c r="AQ72" s="277"/>
      <c r="AR72" s="277"/>
      <c r="AS72" s="234"/>
      <c r="AT72" s="234"/>
      <c r="AU72" s="234"/>
      <c r="AV72" s="234"/>
      <c r="AW72" s="234"/>
      <c r="AX72" s="234"/>
      <c r="AY72" s="234"/>
      <c r="AZ72" s="234"/>
      <c r="BA72" s="234"/>
      <c r="BB72" s="234"/>
      <c r="BC72" s="234"/>
      <c r="BD72" s="234"/>
      <c r="BE72" s="234"/>
      <c r="BF72" s="234"/>
      <c r="BG72" s="234"/>
      <c r="BH72" s="234"/>
      <c r="BI72" s="234"/>
      <c r="BJ72" s="234"/>
      <c r="BK72" s="234"/>
      <c r="BL72" s="234"/>
      <c r="BM72" s="234"/>
      <c r="BN72" s="234"/>
      <c r="BO72" s="234"/>
      <c r="BP72" s="234"/>
      <c r="BQ72" s="234"/>
      <c r="BR72" s="234"/>
      <c r="BS72" s="234"/>
      <c r="BT72" s="234"/>
      <c r="BU72" s="234"/>
      <c r="BV72" s="234"/>
      <c r="BW72" s="234"/>
      <c r="BX72" s="234"/>
      <c r="BY72" s="234"/>
      <c r="BZ72" s="234"/>
      <c r="CA72" s="234"/>
      <c r="CB72" s="234"/>
      <c r="CC72" s="234"/>
      <c r="CD72" s="234"/>
      <c r="CE72" s="234"/>
      <c r="CF72" s="234"/>
      <c r="CG72" s="234"/>
      <c r="CH72" s="234"/>
      <c r="CI72" s="234"/>
      <c r="CJ72" s="234"/>
      <c r="CK72" s="234"/>
      <c r="CL72" s="234"/>
      <c r="CM72" s="234"/>
      <c r="CN72" s="234"/>
      <c r="CO72" s="214"/>
    </row>
    <row r="73" spans="2:93" s="155" customFormat="1" ht="25.05" customHeight="1">
      <c r="B73" s="210"/>
      <c r="C73" s="156"/>
      <c r="D73" s="156"/>
      <c r="M73" s="234"/>
      <c r="N73" s="234"/>
      <c r="O73" s="234"/>
      <c r="P73" s="234"/>
      <c r="Q73" s="234"/>
      <c r="R73" s="234"/>
      <c r="S73" s="234"/>
      <c r="T73" s="234"/>
      <c r="U73" s="234"/>
      <c r="V73" s="234"/>
      <c r="W73" s="234"/>
      <c r="X73" s="234"/>
      <c r="Y73" s="234"/>
      <c r="Z73" s="234"/>
      <c r="AA73" s="234"/>
      <c r="AB73" s="234"/>
      <c r="AC73" s="234"/>
      <c r="AD73" s="234"/>
      <c r="AE73" s="234"/>
      <c r="AF73" s="234"/>
      <c r="AG73" s="234"/>
      <c r="AH73" s="234"/>
      <c r="AI73" s="234"/>
      <c r="AJ73" s="234"/>
      <c r="AK73" s="234"/>
      <c r="AL73" s="234"/>
      <c r="AM73" s="234"/>
      <c r="AN73" s="234"/>
      <c r="AO73" s="234"/>
      <c r="AP73" s="277"/>
      <c r="AQ73" s="277"/>
      <c r="AR73" s="277"/>
      <c r="AS73" s="234"/>
      <c r="AT73" s="234"/>
      <c r="AU73" s="234"/>
      <c r="AV73" s="234"/>
      <c r="AW73" s="234"/>
      <c r="AX73" s="234"/>
      <c r="AY73" s="234"/>
      <c r="AZ73" s="234"/>
      <c r="BA73" s="234"/>
      <c r="BB73" s="234"/>
      <c r="BC73" s="234"/>
      <c r="BD73" s="234"/>
      <c r="BE73" s="234"/>
      <c r="BF73" s="234"/>
      <c r="BG73" s="234"/>
      <c r="BH73" s="234"/>
      <c r="BI73" s="234"/>
      <c r="BJ73" s="234"/>
      <c r="BK73" s="234"/>
      <c r="BL73" s="234"/>
      <c r="BM73" s="234"/>
      <c r="BN73" s="234"/>
      <c r="BO73" s="234"/>
      <c r="BP73" s="234"/>
      <c r="BQ73" s="234"/>
      <c r="BR73" s="234"/>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14"/>
    </row>
    <row r="74" spans="2:93" s="155" customFormat="1" ht="25.05" customHeight="1">
      <c r="B74" s="210"/>
      <c r="C74" s="156"/>
      <c r="D74" s="156"/>
      <c r="M74" s="234"/>
      <c r="N74" s="234"/>
      <c r="O74" s="234"/>
      <c r="P74" s="234"/>
      <c r="Q74" s="234"/>
      <c r="R74" s="234"/>
      <c r="S74" s="234"/>
      <c r="T74" s="234"/>
      <c r="U74" s="234"/>
      <c r="V74" s="234"/>
      <c r="W74" s="234"/>
      <c r="X74" s="234"/>
      <c r="Y74" s="234"/>
      <c r="Z74" s="234"/>
      <c r="AA74" s="234"/>
      <c r="AB74" s="234"/>
      <c r="AC74" s="234"/>
      <c r="AD74" s="234"/>
      <c r="AE74" s="234"/>
      <c r="AF74" s="234"/>
      <c r="AG74" s="234"/>
      <c r="AH74" s="234"/>
      <c r="AI74" s="234"/>
      <c r="AJ74" s="234"/>
      <c r="AK74" s="234"/>
      <c r="AL74" s="234"/>
      <c r="AM74" s="234"/>
      <c r="AN74" s="234"/>
      <c r="AO74" s="234"/>
      <c r="AP74" s="277"/>
      <c r="AQ74" s="277"/>
      <c r="AR74" s="277"/>
      <c r="AS74" s="234"/>
      <c r="AT74" s="234"/>
      <c r="AU74" s="234"/>
      <c r="AV74" s="234"/>
      <c r="AW74" s="234"/>
      <c r="AX74" s="234"/>
      <c r="AY74" s="234"/>
      <c r="AZ74" s="234"/>
      <c r="BA74" s="234"/>
      <c r="BB74" s="234"/>
      <c r="BC74" s="234"/>
      <c r="BD74" s="234"/>
      <c r="BE74" s="234"/>
      <c r="BF74" s="234"/>
      <c r="BG74" s="234"/>
      <c r="BH74" s="234"/>
      <c r="BI74" s="234"/>
      <c r="BJ74" s="234"/>
      <c r="BK74" s="234"/>
      <c r="BL74" s="234"/>
      <c r="BM74" s="234"/>
      <c r="BN74" s="234"/>
      <c r="BO74" s="234"/>
      <c r="BP74" s="234"/>
      <c r="BQ74" s="234"/>
      <c r="BR74" s="234"/>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14"/>
    </row>
    <row r="75" spans="2:93" s="155" customFormat="1" ht="25.05" customHeight="1">
      <c r="B75" s="210"/>
      <c r="C75" s="156"/>
      <c r="D75" s="156"/>
      <c r="M75" s="234"/>
      <c r="N75" s="234"/>
      <c r="O75" s="234"/>
      <c r="P75" s="234"/>
      <c r="Q75" s="234"/>
      <c r="R75" s="234"/>
      <c r="S75" s="234"/>
      <c r="T75" s="234"/>
      <c r="U75" s="234"/>
      <c r="V75" s="234"/>
      <c r="W75" s="234"/>
      <c r="X75" s="234"/>
      <c r="Y75" s="234"/>
      <c r="Z75" s="234"/>
      <c r="AA75" s="234"/>
      <c r="AB75" s="234"/>
      <c r="AC75" s="234"/>
      <c r="AD75" s="234"/>
      <c r="AE75" s="234"/>
      <c r="AF75" s="234"/>
      <c r="AG75" s="234"/>
      <c r="AH75" s="234"/>
      <c r="AI75" s="234"/>
      <c r="AJ75" s="234"/>
      <c r="AK75" s="234"/>
      <c r="AL75" s="234"/>
      <c r="AM75" s="234"/>
      <c r="AN75" s="234"/>
      <c r="AO75" s="234"/>
      <c r="AP75" s="277"/>
      <c r="AQ75" s="277"/>
      <c r="AR75" s="277"/>
      <c r="AS75" s="234"/>
      <c r="AT75" s="234"/>
      <c r="AU75" s="234"/>
      <c r="AV75" s="234"/>
      <c r="AW75" s="234"/>
      <c r="AX75" s="234"/>
      <c r="AY75" s="234"/>
      <c r="AZ75" s="234"/>
      <c r="BA75" s="234"/>
      <c r="BB75" s="234"/>
      <c r="BC75" s="234"/>
      <c r="BD75" s="234"/>
      <c r="BE75" s="234"/>
      <c r="BF75" s="234"/>
      <c r="BG75" s="234"/>
      <c r="BH75" s="234"/>
      <c r="BI75" s="234"/>
      <c r="BJ75" s="234"/>
      <c r="BK75" s="234"/>
      <c r="BL75" s="234"/>
      <c r="BM75" s="234"/>
      <c r="BN75" s="234"/>
      <c r="BO75" s="234"/>
      <c r="BP75" s="234"/>
      <c r="BQ75" s="234"/>
      <c r="BR75" s="234"/>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14"/>
    </row>
    <row r="76" spans="2:93" s="155" customFormat="1" ht="25.05" customHeight="1" thickBot="1">
      <c r="B76" s="215"/>
      <c r="C76" s="216"/>
      <c r="D76" s="216"/>
      <c r="E76" s="217"/>
      <c r="F76" s="217"/>
      <c r="G76" s="217"/>
      <c r="H76" s="217"/>
      <c r="I76" s="217"/>
      <c r="J76" s="217"/>
      <c r="K76" s="217"/>
      <c r="L76" s="217"/>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78"/>
      <c r="AQ76" s="278"/>
      <c r="AR76" s="278"/>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18"/>
    </row>
    <row r="77" spans="2:93" s="155" customFormat="1" ht="15" thickBot="1">
      <c r="B77" s="157"/>
      <c r="C77" s="156"/>
      <c r="D77" s="156"/>
      <c r="E77" s="156"/>
      <c r="F77" s="156"/>
      <c r="G77" s="156"/>
      <c r="H77" s="156"/>
      <c r="I77" s="156"/>
    </row>
    <row r="78" spans="2:93" s="155" customFormat="1" ht="18" customHeight="1">
      <c r="B78" s="227" t="s">
        <v>72</v>
      </c>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9"/>
    </row>
    <row r="79" spans="2:93" s="155" customFormat="1" ht="5.0999999999999996" customHeight="1">
      <c r="B79" s="174"/>
      <c r="C79" s="156"/>
      <c r="D79" s="156"/>
      <c r="E79" s="156"/>
      <c r="F79" s="156"/>
      <c r="G79" s="156"/>
      <c r="H79" s="156"/>
      <c r="I79" s="156"/>
      <c r="CO79" s="173"/>
    </row>
    <row r="80" spans="2:93" s="155" customFormat="1" ht="14.4" customHeight="1">
      <c r="B80" s="275" t="s">
        <v>73</v>
      </c>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AB80" s="276" t="s">
        <v>116</v>
      </c>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276"/>
      <c r="AY80" s="276"/>
      <c r="AZ80" s="276"/>
      <c r="BA80" s="276"/>
      <c r="BB80" s="276"/>
      <c r="BC80" s="276"/>
      <c r="BD80" s="276"/>
      <c r="BE80" s="276"/>
      <c r="BF80" s="185"/>
      <c r="BG80" s="185"/>
      <c r="BH80" s="276" t="s">
        <v>74</v>
      </c>
      <c r="BI80" s="276"/>
      <c r="BJ80" s="276"/>
      <c r="BK80" s="276"/>
      <c r="BL80" s="276"/>
      <c r="BM80" s="276"/>
      <c r="BN80" s="276"/>
      <c r="BO80" s="276"/>
      <c r="BP80" s="276"/>
      <c r="BQ80" s="276"/>
      <c r="BR80" s="276"/>
      <c r="BS80" s="276"/>
      <c r="BT80" s="276"/>
      <c r="BU80" s="276"/>
      <c r="BV80" s="276"/>
      <c r="BW80" s="276"/>
      <c r="BX80" s="276"/>
      <c r="BY80" s="276"/>
      <c r="BZ80" s="276"/>
      <c r="CA80" s="276"/>
      <c r="CB80" s="276"/>
      <c r="CC80" s="276"/>
      <c r="CD80" s="276"/>
      <c r="CE80" s="276"/>
      <c r="CF80" s="276"/>
      <c r="CG80" s="276"/>
      <c r="CH80" s="276"/>
      <c r="CI80" s="276"/>
      <c r="CJ80" s="276"/>
      <c r="CK80" s="276"/>
      <c r="CL80" s="276"/>
      <c r="CM80" s="276"/>
      <c r="CN80" s="276"/>
      <c r="CO80" s="219"/>
    </row>
    <row r="81" spans="2:93" s="155" customFormat="1" ht="15" customHeight="1">
      <c r="B81" s="270" t="s">
        <v>75</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AB81" s="294" t="s">
        <v>154</v>
      </c>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4"/>
      <c r="AY81" s="294"/>
      <c r="AZ81" s="294"/>
      <c r="BA81" s="294"/>
      <c r="BB81" s="294"/>
      <c r="BC81" s="294"/>
      <c r="BD81" s="294"/>
      <c r="BE81" s="294"/>
      <c r="BF81"/>
      <c r="BG81"/>
      <c r="BH81" s="271" t="s">
        <v>76</v>
      </c>
      <c r="BI81" s="271"/>
      <c r="BJ81" s="271"/>
      <c r="BK81" s="271"/>
      <c r="BL81" s="271"/>
      <c r="BM81" s="271"/>
      <c r="BN81" s="271"/>
      <c r="BO81" s="271"/>
      <c r="BP81" s="271"/>
      <c r="BQ81" s="271"/>
      <c r="BR81" s="271"/>
      <c r="BS81" s="271"/>
      <c r="BT81" s="271"/>
      <c r="BU81" s="271"/>
      <c r="BV81" s="271"/>
      <c r="BW81" s="271"/>
      <c r="BX81" s="271"/>
      <c r="BY81" s="271"/>
      <c r="BZ81" s="271"/>
      <c r="CA81" s="271"/>
      <c r="CB81" s="271"/>
      <c r="CC81" s="271"/>
      <c r="CD81" s="271"/>
      <c r="CE81" s="271"/>
      <c r="CF81" s="271"/>
      <c r="CG81" s="271"/>
      <c r="CH81" s="271"/>
      <c r="CI81" s="271"/>
      <c r="CJ81" s="271"/>
      <c r="CK81" s="271"/>
      <c r="CL81" s="271"/>
      <c r="CM81" s="271"/>
      <c r="CN81" s="271"/>
      <c r="CO81" s="220"/>
    </row>
    <row r="82" spans="2:93" s="155" customFormat="1">
      <c r="B82" s="270" t="s">
        <v>77</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AB82"/>
      <c r="BD82"/>
      <c r="BE82"/>
      <c r="BF82"/>
      <c r="BG82"/>
      <c r="BH82" s="271" t="s">
        <v>117</v>
      </c>
      <c r="BI82" s="271"/>
      <c r="BJ82" s="271"/>
      <c r="BK82" s="271"/>
      <c r="BL82" s="271"/>
      <c r="BM82" s="271"/>
      <c r="BN82" s="271"/>
      <c r="BO82" s="271"/>
      <c r="BP82" s="271"/>
      <c r="BQ82" s="271"/>
      <c r="BR82" s="271"/>
      <c r="BS82" s="271"/>
      <c r="BT82" s="271"/>
      <c r="BU82" s="271"/>
      <c r="BV82" s="271"/>
      <c r="BW82" s="271"/>
      <c r="BX82" s="271"/>
      <c r="BY82" s="271"/>
      <c r="BZ82" s="271"/>
      <c r="CA82" s="271"/>
      <c r="CB82" s="271"/>
      <c r="CC82" s="271"/>
      <c r="CD82" s="271"/>
      <c r="CE82" s="271"/>
      <c r="CF82" s="271"/>
      <c r="CG82" s="271"/>
      <c r="CH82" s="271"/>
      <c r="CI82" s="271"/>
      <c r="CJ82" s="271"/>
      <c r="CK82" s="271"/>
      <c r="CL82" s="271"/>
      <c r="CM82" s="271"/>
      <c r="CN82" s="271"/>
      <c r="CO82" s="220"/>
    </row>
    <row r="83" spans="2:93" s="155" customFormat="1">
      <c r="B83" s="174"/>
      <c r="C83" s="157"/>
      <c r="D83" s="156"/>
      <c r="E83" s="156"/>
      <c r="F83" s="156"/>
      <c r="G83" s="156"/>
      <c r="H83" s="156"/>
      <c r="I83" s="156"/>
      <c r="CO83" s="173"/>
    </row>
    <row r="84" spans="2:93" s="155" customFormat="1">
      <c r="B84" s="174"/>
      <c r="C84" s="157"/>
      <c r="D84" s="156"/>
      <c r="E84" s="156"/>
      <c r="F84" s="156"/>
      <c r="G84" s="156"/>
      <c r="H84" s="156"/>
      <c r="I84" s="156"/>
      <c r="CO84" s="173"/>
    </row>
    <row r="85" spans="2:93" s="155" customFormat="1">
      <c r="B85" s="174"/>
      <c r="C85" s="157"/>
      <c r="D85" s="156"/>
      <c r="E85" s="156"/>
      <c r="F85" s="156"/>
      <c r="G85" s="156"/>
      <c r="H85" s="156"/>
      <c r="I85" s="156"/>
      <c r="CO85" s="173"/>
    </row>
    <row r="86" spans="2:93" s="155" customFormat="1">
      <c r="B86" s="174"/>
      <c r="C86" s="157"/>
      <c r="D86" s="156"/>
      <c r="E86" s="156"/>
      <c r="F86" s="156"/>
      <c r="G86" s="156"/>
      <c r="H86" s="156"/>
      <c r="I86" s="156"/>
      <c r="CO86" s="173"/>
    </row>
    <row r="87" spans="2:93" s="155" customFormat="1">
      <c r="B87" s="174"/>
      <c r="C87" s="157"/>
      <c r="D87" s="156"/>
      <c r="E87" s="156"/>
      <c r="F87" s="156"/>
      <c r="G87" s="156"/>
      <c r="H87" s="156"/>
      <c r="I87" s="156"/>
      <c r="CO87" s="173"/>
    </row>
    <row r="88" spans="2:93" s="155" customFormat="1">
      <c r="B88" s="174"/>
      <c r="C88" s="157"/>
      <c r="D88" s="156"/>
      <c r="E88" s="156"/>
      <c r="F88" s="156"/>
      <c r="G88" s="156"/>
      <c r="H88" s="156"/>
      <c r="I88" s="156"/>
      <c r="CO88" s="173"/>
    </row>
    <row r="89" spans="2:93" s="155" customFormat="1">
      <c r="B89" s="174"/>
      <c r="C89" s="157"/>
      <c r="D89" s="156"/>
      <c r="E89" s="156"/>
      <c r="F89" s="156"/>
      <c r="G89" s="156"/>
      <c r="H89" s="156"/>
      <c r="I89" s="156"/>
      <c r="CO89" s="173"/>
    </row>
    <row r="90" spans="2:93" s="155" customFormat="1">
      <c r="B90" s="174"/>
      <c r="C90" s="157"/>
      <c r="D90" s="156"/>
      <c r="E90" s="156"/>
      <c r="F90" s="156"/>
      <c r="G90" s="156"/>
      <c r="H90" s="156"/>
      <c r="I90" s="156"/>
      <c r="CO90" s="173"/>
    </row>
    <row r="91" spans="2:93" s="155" customFormat="1" ht="15" thickBot="1">
      <c r="B91" s="182"/>
      <c r="C91" s="184"/>
      <c r="D91" s="183"/>
      <c r="E91" s="183"/>
      <c r="F91" s="183"/>
      <c r="G91" s="183"/>
      <c r="H91" s="183"/>
      <c r="I91" s="183"/>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81"/>
    </row>
    <row r="92" spans="2:93" s="155" customFormat="1" ht="15" thickBot="1">
      <c r="B92" s="157"/>
      <c r="C92" s="157"/>
      <c r="D92" s="156"/>
      <c r="E92" s="156"/>
      <c r="F92" s="156"/>
      <c r="G92" s="156"/>
      <c r="H92" s="156"/>
      <c r="I92" s="156"/>
    </row>
    <row r="93" spans="2:93" s="155" customFormat="1" ht="18" customHeight="1">
      <c r="B93" s="227" t="s">
        <v>78</v>
      </c>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9"/>
    </row>
    <row r="94" spans="2:93" s="155" customFormat="1" ht="5.0999999999999996" customHeight="1">
      <c r="B94" s="174"/>
      <c r="C94" s="189"/>
      <c r="D94" s="189"/>
      <c r="E94" s="189"/>
      <c r="F94" s="189"/>
      <c r="G94" s="189"/>
      <c r="H94" s="189"/>
      <c r="I94" s="189"/>
      <c r="J94" s="190"/>
      <c r="K94" s="190"/>
      <c r="L94" s="190"/>
      <c r="M94" s="190"/>
      <c r="N94" s="190"/>
      <c r="O94" s="190"/>
      <c r="P94" s="190"/>
      <c r="Q94" s="190"/>
      <c r="R94" s="190"/>
      <c r="S94" s="190"/>
      <c r="T94" s="190"/>
      <c r="U94" s="190"/>
      <c r="CO94" s="173"/>
    </row>
    <row r="95" spans="2:93" s="155" customFormat="1">
      <c r="B95" s="191" t="s">
        <v>79</v>
      </c>
      <c r="C95" s="189"/>
      <c r="D95" s="189"/>
      <c r="E95" s="189"/>
      <c r="F95" s="189"/>
      <c r="G95" s="189" t="s">
        <v>80</v>
      </c>
      <c r="H95" s="189"/>
      <c r="I95" s="189"/>
      <c r="J95" s="190"/>
      <c r="K95" s="190"/>
      <c r="L95" s="190"/>
      <c r="M95" s="190"/>
      <c r="N95" s="190"/>
      <c r="O95" s="190"/>
      <c r="P95" s="190"/>
      <c r="Q95" s="190"/>
      <c r="R95" s="190"/>
      <c r="S95" s="190"/>
      <c r="T95" s="190"/>
      <c r="U95" s="190"/>
      <c r="CO95" s="173"/>
    </row>
    <row r="96" spans="2:93" s="155" customFormat="1" ht="15.6">
      <c r="B96" s="192" t="s">
        <v>107</v>
      </c>
      <c r="C96" s="190"/>
      <c r="D96" s="189"/>
      <c r="E96" s="189"/>
      <c r="F96" s="189"/>
      <c r="G96" s="193" t="s">
        <v>81</v>
      </c>
      <c r="H96" s="189"/>
      <c r="I96" s="189"/>
      <c r="J96" s="190"/>
      <c r="K96" s="190"/>
      <c r="L96" s="190"/>
      <c r="M96" s="190"/>
      <c r="N96" s="190"/>
      <c r="O96" s="190"/>
      <c r="P96" s="190"/>
      <c r="Q96" s="190"/>
      <c r="R96" s="190"/>
      <c r="S96" s="190"/>
      <c r="T96" s="190"/>
      <c r="U96" s="190"/>
      <c r="CO96" s="173"/>
    </row>
    <row r="97" spans="2:93" s="155" customFormat="1" ht="15.6">
      <c r="B97" s="192" t="s">
        <v>173</v>
      </c>
      <c r="C97" s="190"/>
      <c r="D97" s="189"/>
      <c r="E97" s="189"/>
      <c r="F97" s="189"/>
      <c r="G97" s="193" t="s">
        <v>82</v>
      </c>
      <c r="H97" s="189"/>
      <c r="I97" s="189"/>
      <c r="J97" s="190"/>
      <c r="K97" s="190"/>
      <c r="L97" s="190"/>
      <c r="M97" s="190"/>
      <c r="N97" s="190"/>
      <c r="O97" s="190"/>
      <c r="P97" s="190"/>
      <c r="Q97" s="190"/>
      <c r="R97" s="190"/>
      <c r="S97" s="190"/>
      <c r="T97" s="190"/>
      <c r="U97" s="190"/>
      <c r="CO97" s="173"/>
    </row>
    <row r="98" spans="2:93" s="155" customFormat="1">
      <c r="B98" s="194" t="s">
        <v>83</v>
      </c>
      <c r="C98" s="190"/>
      <c r="D98" s="189"/>
      <c r="E98" s="189"/>
      <c r="F98" s="189"/>
      <c r="G98" s="165" t="s">
        <v>84</v>
      </c>
      <c r="H98" s="189"/>
      <c r="I98" s="189"/>
      <c r="J98" s="190"/>
      <c r="K98" s="190"/>
      <c r="L98" s="190"/>
      <c r="M98" s="190"/>
      <c r="N98" s="190"/>
      <c r="O98" s="190"/>
      <c r="P98" s="190"/>
      <c r="Q98" s="190"/>
      <c r="R98" s="190"/>
      <c r="S98" s="190"/>
      <c r="T98" s="190"/>
      <c r="U98" s="190"/>
      <c r="CO98" s="173"/>
    </row>
    <row r="99" spans="2:93" s="155" customFormat="1">
      <c r="B99" s="194" t="s">
        <v>85</v>
      </c>
      <c r="C99" s="190"/>
      <c r="D99" s="189"/>
      <c r="E99" s="189"/>
      <c r="F99" s="189"/>
      <c r="G99" s="165" t="s">
        <v>86</v>
      </c>
      <c r="H99" s="189"/>
      <c r="I99" s="189"/>
      <c r="J99" s="190"/>
      <c r="K99" s="190"/>
      <c r="L99" s="190"/>
      <c r="M99" s="190"/>
      <c r="N99" s="190"/>
      <c r="O99" s="190"/>
      <c r="P99" s="190"/>
      <c r="Q99" s="190"/>
      <c r="R99" s="190"/>
      <c r="S99" s="190"/>
      <c r="T99" s="190"/>
      <c r="U99" s="190"/>
      <c r="CO99" s="173"/>
    </row>
    <row r="100" spans="2:93" s="155" customFormat="1" ht="16.2">
      <c r="B100" s="194" t="s">
        <v>145</v>
      </c>
      <c r="C100" s="190"/>
      <c r="D100" s="189"/>
      <c r="E100" s="189"/>
      <c r="F100" s="189"/>
      <c r="G100" s="165" t="s">
        <v>146</v>
      </c>
      <c r="H100" s="189"/>
      <c r="I100" s="189"/>
      <c r="J100" s="190"/>
      <c r="K100" s="190"/>
      <c r="L100" s="190"/>
      <c r="M100" s="190"/>
      <c r="N100" s="190"/>
      <c r="O100" s="190"/>
      <c r="P100" s="190"/>
      <c r="Q100" s="190"/>
      <c r="R100" s="190"/>
      <c r="S100" s="190"/>
      <c r="T100" s="190"/>
      <c r="U100" s="190"/>
      <c r="CO100" s="173"/>
    </row>
    <row r="101" spans="2:93" s="155" customFormat="1">
      <c r="B101" s="194" t="s">
        <v>105</v>
      </c>
      <c r="C101" s="190"/>
      <c r="D101" s="189"/>
      <c r="E101" s="189"/>
      <c r="F101" s="189"/>
      <c r="G101" s="165" t="s">
        <v>106</v>
      </c>
      <c r="H101" s="189"/>
      <c r="I101" s="189"/>
      <c r="J101" s="190"/>
      <c r="K101" s="190"/>
      <c r="L101" s="190"/>
      <c r="M101" s="190"/>
      <c r="N101" s="190"/>
      <c r="O101" s="190"/>
      <c r="P101" s="190"/>
      <c r="Q101" s="190"/>
      <c r="R101" s="190"/>
      <c r="S101" s="190"/>
      <c r="T101" s="190"/>
      <c r="U101" s="190"/>
      <c r="CO101" s="173"/>
    </row>
    <row r="102" spans="2:93" s="155" customFormat="1">
      <c r="B102" s="194" t="s">
        <v>87</v>
      </c>
      <c r="C102" s="190"/>
      <c r="D102" s="189"/>
      <c r="E102" s="189"/>
      <c r="F102" s="189"/>
      <c r="G102" s="190" t="s">
        <v>88</v>
      </c>
      <c r="H102" s="189"/>
      <c r="I102" s="189"/>
      <c r="J102" s="190"/>
      <c r="K102" s="190"/>
      <c r="L102" s="190"/>
      <c r="M102" s="190"/>
      <c r="N102" s="190"/>
      <c r="O102" s="190"/>
      <c r="P102" s="190"/>
      <c r="Q102" s="190"/>
      <c r="R102" s="190"/>
      <c r="S102" s="190"/>
      <c r="T102" s="190"/>
      <c r="U102" s="190"/>
      <c r="CO102" s="173"/>
    </row>
    <row r="103" spans="2:93" s="155" customFormat="1">
      <c r="B103" s="194" t="s">
        <v>89</v>
      </c>
      <c r="C103" s="190"/>
      <c r="D103" s="189"/>
      <c r="E103" s="189"/>
      <c r="F103" s="189"/>
      <c r="G103" s="165" t="s">
        <v>90</v>
      </c>
      <c r="H103" s="189"/>
      <c r="I103" s="189"/>
      <c r="J103" s="190"/>
      <c r="K103" s="190"/>
      <c r="L103" s="190"/>
      <c r="M103" s="190"/>
      <c r="N103" s="190"/>
      <c r="O103" s="190"/>
      <c r="P103" s="190"/>
      <c r="Q103" s="190"/>
      <c r="R103" s="190"/>
      <c r="S103" s="190"/>
      <c r="T103" s="190"/>
      <c r="U103" s="190"/>
      <c r="CO103" s="173"/>
    </row>
    <row r="104" spans="2:93" s="155" customFormat="1">
      <c r="B104" s="194" t="s">
        <v>91</v>
      </c>
      <c r="C104" s="190"/>
      <c r="D104" s="189"/>
      <c r="E104" s="189"/>
      <c r="F104" s="189"/>
      <c r="G104" s="165" t="s">
        <v>92</v>
      </c>
      <c r="H104" s="189"/>
      <c r="I104" s="189"/>
      <c r="J104" s="190"/>
      <c r="K104" s="190"/>
      <c r="L104" s="190"/>
      <c r="M104" s="190"/>
      <c r="N104" s="190"/>
      <c r="O104" s="190"/>
      <c r="P104" s="190"/>
      <c r="Q104" s="190"/>
      <c r="R104" s="190"/>
      <c r="S104" s="190"/>
      <c r="T104" s="190"/>
      <c r="U104" s="190"/>
      <c r="CO104" s="173"/>
    </row>
    <row r="105" spans="2:93" s="155" customFormat="1">
      <c r="B105" s="194" t="s">
        <v>101</v>
      </c>
      <c r="C105" s="190"/>
      <c r="D105" s="189"/>
      <c r="E105" s="189"/>
      <c r="F105" s="189"/>
      <c r="G105" s="165" t="s">
        <v>102</v>
      </c>
      <c r="H105" s="189"/>
      <c r="I105" s="189"/>
      <c r="J105" s="190"/>
      <c r="K105" s="190"/>
      <c r="L105" s="190"/>
      <c r="M105" s="190"/>
      <c r="N105" s="190"/>
      <c r="O105" s="190"/>
      <c r="P105" s="190"/>
      <c r="Q105" s="190"/>
      <c r="R105" s="190"/>
      <c r="S105" s="190"/>
      <c r="T105" s="190"/>
      <c r="U105" s="190"/>
      <c r="CO105" s="173"/>
    </row>
    <row r="106" spans="2:93" s="155" customFormat="1">
      <c r="B106" s="194" t="s">
        <v>108</v>
      </c>
      <c r="C106" s="190"/>
      <c r="D106" s="189"/>
      <c r="E106" s="189"/>
      <c r="F106" s="189"/>
      <c r="G106" s="165" t="s">
        <v>109</v>
      </c>
      <c r="H106" s="189"/>
      <c r="I106" s="189"/>
      <c r="J106" s="190"/>
      <c r="K106" s="190"/>
      <c r="L106" s="190"/>
      <c r="M106" s="190"/>
      <c r="N106" s="190"/>
      <c r="O106" s="190"/>
      <c r="P106" s="190"/>
      <c r="Q106" s="190"/>
      <c r="R106" s="190"/>
      <c r="S106" s="190"/>
      <c r="T106" s="190"/>
      <c r="U106" s="190"/>
      <c r="CO106" s="173"/>
    </row>
    <row r="107" spans="2:93" s="155" customFormat="1">
      <c r="B107" s="194" t="s">
        <v>93</v>
      </c>
      <c r="C107" s="190"/>
      <c r="D107" s="189"/>
      <c r="E107" s="189"/>
      <c r="F107" s="189"/>
      <c r="G107" s="165" t="s">
        <v>94</v>
      </c>
      <c r="H107" s="189"/>
      <c r="I107" s="189"/>
      <c r="J107" s="190"/>
      <c r="K107" s="190"/>
      <c r="L107" s="190"/>
      <c r="M107" s="190"/>
      <c r="N107" s="190"/>
      <c r="O107" s="190"/>
      <c r="P107" s="190"/>
      <c r="Q107" s="190"/>
      <c r="R107" s="190"/>
      <c r="S107" s="190"/>
      <c r="T107" s="190"/>
      <c r="U107" s="190"/>
      <c r="CO107" s="173"/>
    </row>
    <row r="108" spans="2:93" s="155" customFormat="1">
      <c r="B108" s="194" t="s">
        <v>34</v>
      </c>
      <c r="C108" s="190"/>
      <c r="D108" s="189"/>
      <c r="E108" s="189"/>
      <c r="F108" s="189"/>
      <c r="G108" s="165" t="s">
        <v>110</v>
      </c>
      <c r="H108" s="189"/>
      <c r="I108" s="189"/>
      <c r="J108" s="190"/>
      <c r="K108" s="190"/>
      <c r="L108" s="190"/>
      <c r="M108" s="190"/>
      <c r="N108" s="190"/>
      <c r="O108" s="190"/>
      <c r="P108" s="190"/>
      <c r="Q108" s="190"/>
      <c r="R108" s="190"/>
      <c r="S108" s="190"/>
      <c r="T108" s="190"/>
      <c r="U108" s="190"/>
      <c r="CO108" s="173"/>
    </row>
    <row r="109" spans="2:93" s="155" customFormat="1" ht="5.0999999999999996" customHeight="1" thickBot="1">
      <c r="B109" s="195"/>
      <c r="C109" s="196"/>
      <c r="D109" s="196"/>
      <c r="E109" s="196"/>
      <c r="F109" s="196"/>
      <c r="G109" s="196"/>
      <c r="H109" s="196"/>
      <c r="I109" s="196"/>
      <c r="J109" s="196"/>
      <c r="K109" s="196"/>
      <c r="L109" s="196"/>
      <c r="M109" s="196"/>
      <c r="N109" s="196"/>
      <c r="O109" s="196"/>
      <c r="P109" s="196"/>
      <c r="Q109" s="196"/>
      <c r="R109" s="196"/>
      <c r="S109" s="196"/>
      <c r="T109" s="196"/>
      <c r="U109" s="196"/>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81"/>
    </row>
    <row r="110" spans="2:93" s="155" customFormat="1" ht="15" thickBot="1">
      <c r="B110" s="190"/>
      <c r="C110" s="189"/>
      <c r="D110" s="189"/>
      <c r="E110" s="189"/>
      <c r="F110" s="189"/>
      <c r="G110" s="189"/>
      <c r="H110" s="189"/>
      <c r="I110" s="189"/>
      <c r="J110" s="190"/>
      <c r="K110" s="190"/>
      <c r="L110" s="190"/>
      <c r="M110" s="190"/>
      <c r="N110" s="190"/>
      <c r="O110" s="190"/>
      <c r="P110" s="190"/>
      <c r="Q110" s="190"/>
      <c r="R110" s="190"/>
      <c r="S110" s="190"/>
      <c r="T110" s="190"/>
      <c r="U110" s="190"/>
    </row>
    <row r="111" spans="2:93" s="155" customFormat="1" ht="17.399999999999999">
      <c r="B111" s="227" t="s">
        <v>95</v>
      </c>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9"/>
    </row>
    <row r="112" spans="2:93" s="155" customFormat="1" ht="5.0999999999999996" customHeight="1">
      <c r="B112" s="175"/>
      <c r="C112" s="156"/>
      <c r="D112" s="156"/>
      <c r="E112" s="156"/>
      <c r="F112" s="156"/>
      <c r="G112" s="156"/>
      <c r="H112" s="156"/>
      <c r="I112" s="156"/>
      <c r="CO112" s="173"/>
    </row>
    <row r="113" spans="2:93" s="155" customFormat="1">
      <c r="B113" s="175" t="s">
        <v>96</v>
      </c>
      <c r="C113" s="156"/>
      <c r="D113" s="156"/>
      <c r="E113" s="156"/>
      <c r="F113" s="156"/>
      <c r="G113" s="156"/>
      <c r="H113" s="156"/>
      <c r="I113" s="156"/>
      <c r="CO113" s="173"/>
    </row>
    <row r="114" spans="2:93" s="155" customFormat="1" ht="5.0999999999999996" customHeight="1" thickBot="1">
      <c r="B114" s="230"/>
      <c r="C114" s="231"/>
      <c r="D114" s="231"/>
      <c r="E114" s="231"/>
      <c r="F114" s="231"/>
      <c r="G114" s="231"/>
      <c r="H114" s="231"/>
      <c r="I114" s="231"/>
      <c r="J114" s="231"/>
      <c r="K114" s="231"/>
      <c r="L114" s="231"/>
      <c r="M114" s="231"/>
      <c r="N114" s="231"/>
      <c r="O114" s="231"/>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81"/>
    </row>
    <row r="115" spans="2:93" s="155" customFormat="1">
      <c r="B115" s="166"/>
      <c r="C115" s="166"/>
      <c r="D115" s="166"/>
      <c r="E115" s="166"/>
      <c r="F115" s="166"/>
      <c r="G115" s="166"/>
      <c r="H115" s="166"/>
      <c r="I115" s="166"/>
      <c r="J115" s="166"/>
      <c r="K115" s="166"/>
      <c r="L115" s="166"/>
      <c r="M115" s="166"/>
      <c r="N115" s="166"/>
      <c r="O115" s="166"/>
    </row>
    <row r="116" spans="2:93" ht="21.75" customHeight="1">
      <c r="B116" s="53" t="s">
        <v>99</v>
      </c>
      <c r="C116" s="53"/>
      <c r="D116" s="53"/>
      <c r="E116" s="53"/>
      <c r="F116" s="53"/>
      <c r="G116" s="53"/>
      <c r="H116" s="53"/>
      <c r="I116" s="53"/>
    </row>
    <row r="117" spans="2:93" ht="5.0999999999999996" customHeight="1">
      <c r="B117" s="53"/>
      <c r="C117" s="53"/>
      <c r="D117" s="53"/>
      <c r="E117" s="53"/>
      <c r="F117" s="53"/>
      <c r="G117" s="53"/>
      <c r="H117" s="53"/>
      <c r="I117" s="53"/>
    </row>
    <row r="118" spans="2:93" ht="18">
      <c r="B118" s="53" t="s">
        <v>100</v>
      </c>
      <c r="C118" s="53"/>
      <c r="D118" s="53"/>
      <c r="E118" s="53"/>
      <c r="F118" s="53"/>
      <c r="G118" s="53"/>
      <c r="H118" s="53"/>
      <c r="I118" s="53"/>
    </row>
    <row r="119" spans="2:93" ht="8.25" customHeight="1">
      <c r="B119" s="53"/>
      <c r="C119" s="53"/>
      <c r="D119" s="53"/>
      <c r="E119" s="53"/>
      <c r="F119" s="53"/>
      <c r="G119" s="53"/>
      <c r="H119" s="53"/>
      <c r="I119" s="53"/>
    </row>
    <row r="120" spans="2:93">
      <c r="B120" s="53"/>
      <c r="C120" s="53"/>
      <c r="D120" s="53"/>
      <c r="E120" s="53"/>
      <c r="F120" s="53"/>
      <c r="G120" s="53"/>
      <c r="H120" s="53"/>
      <c r="I120" s="53"/>
    </row>
    <row r="121" spans="2:93">
      <c r="B121" s="53"/>
      <c r="C121" s="53"/>
      <c r="D121" s="53"/>
      <c r="E121" s="53"/>
      <c r="F121" s="53"/>
      <c r="G121" s="53"/>
      <c r="H121" s="53"/>
      <c r="I121" s="53"/>
    </row>
    <row r="122" spans="2:93">
      <c r="B122" s="53"/>
      <c r="C122" s="53"/>
      <c r="D122" s="53"/>
      <c r="E122" s="53"/>
      <c r="F122" s="53"/>
      <c r="G122" s="53"/>
      <c r="H122" s="53"/>
      <c r="I122" s="53"/>
    </row>
    <row r="123" spans="2:93">
      <c r="B123" s="53"/>
      <c r="C123" s="53"/>
      <c r="D123" s="53"/>
      <c r="E123" s="53"/>
      <c r="F123" s="53"/>
      <c r="G123" s="53"/>
      <c r="H123" s="53"/>
      <c r="I123" s="53"/>
    </row>
    <row r="124" spans="2:93">
      <c r="B124" s="53"/>
      <c r="C124" s="53"/>
      <c r="D124" s="53"/>
      <c r="E124" s="53"/>
      <c r="F124" s="53"/>
      <c r="G124" s="53"/>
      <c r="H124" s="53"/>
      <c r="I124" s="53"/>
    </row>
    <row r="125" spans="2:93">
      <c r="B125" s="53"/>
      <c r="C125" s="53"/>
      <c r="D125" s="53"/>
      <c r="E125" s="53"/>
      <c r="F125" s="53"/>
      <c r="G125" s="53"/>
      <c r="H125" s="53"/>
      <c r="I125" s="53"/>
    </row>
    <row r="126" spans="2:93">
      <c r="B126" s="53"/>
      <c r="C126" s="53"/>
      <c r="D126" s="53"/>
      <c r="E126" s="53"/>
      <c r="F126" s="53"/>
      <c r="G126" s="53"/>
      <c r="H126" s="53"/>
      <c r="I126" s="53"/>
    </row>
    <row r="127" spans="2:93">
      <c r="B127" s="53"/>
      <c r="C127" s="53"/>
      <c r="D127" s="53"/>
      <c r="E127" s="53"/>
      <c r="F127" s="53"/>
      <c r="G127" s="53"/>
      <c r="H127" s="53"/>
      <c r="I127" s="53"/>
    </row>
    <row r="128" spans="2:93">
      <c r="B128" s="53"/>
      <c r="C128" s="53"/>
      <c r="D128" s="53"/>
      <c r="E128" s="53"/>
      <c r="F128" s="53"/>
      <c r="G128" s="53"/>
      <c r="H128" s="53"/>
      <c r="I128" s="53"/>
    </row>
    <row r="129" spans="3:9">
      <c r="C129" s="53"/>
      <c r="D129" s="53"/>
      <c r="E129" s="53"/>
      <c r="F129" s="53"/>
      <c r="G129" s="53"/>
      <c r="H129" s="53"/>
      <c r="I129" s="53"/>
    </row>
  </sheetData>
  <mergeCells count="51">
    <mergeCell ref="BT35:BZ36"/>
    <mergeCell ref="BM28:BZ29"/>
    <mergeCell ref="BH82:CN82"/>
    <mergeCell ref="AB80:BE80"/>
    <mergeCell ref="AB81:BE81"/>
    <mergeCell ref="BC37:BL39"/>
    <mergeCell ref="BM37:CN39"/>
    <mergeCell ref="BC40:CM42"/>
    <mergeCell ref="BH80:CN80"/>
    <mergeCell ref="BH81:CN81"/>
    <mergeCell ref="C51:N51"/>
    <mergeCell ref="R51:AY60"/>
    <mergeCell ref="C52:N60"/>
    <mergeCell ref="CH30:CN32"/>
    <mergeCell ref="C23:N49"/>
    <mergeCell ref="BC33:BL34"/>
    <mergeCell ref="CA33:CG34"/>
    <mergeCell ref="CH33:CN34"/>
    <mergeCell ref="BC35:BL36"/>
    <mergeCell ref="CA35:CG36"/>
    <mergeCell ref="CH35:CN36"/>
    <mergeCell ref="BM30:BS32"/>
    <mergeCell ref="BT30:BZ32"/>
    <mergeCell ref="BM33:BS34"/>
    <mergeCell ref="BT33:BZ34"/>
    <mergeCell ref="BM35:BS36"/>
    <mergeCell ref="B114:O114"/>
    <mergeCell ref="B82:Y82"/>
    <mergeCell ref="B63:CO63"/>
    <mergeCell ref="B93:CO93"/>
    <mergeCell ref="B111:CO111"/>
    <mergeCell ref="B78:CO78"/>
    <mergeCell ref="B80:Y80"/>
    <mergeCell ref="B81:Y81"/>
    <mergeCell ref="AP67:AR76"/>
    <mergeCell ref="B4:CO4"/>
    <mergeCell ref="B6:CO6"/>
    <mergeCell ref="B8:CO8"/>
    <mergeCell ref="R20:AY20"/>
    <mergeCell ref="M67:AO76"/>
    <mergeCell ref="AS67:CN76"/>
    <mergeCell ref="B10:CO10"/>
    <mergeCell ref="B12:CO12"/>
    <mergeCell ref="B14:CO18"/>
    <mergeCell ref="C20:N20"/>
    <mergeCell ref="BC20:CN20"/>
    <mergeCell ref="C22:N22"/>
    <mergeCell ref="R22:AY49"/>
    <mergeCell ref="BC30:BL32"/>
    <mergeCell ref="CA30:CG32"/>
    <mergeCell ref="CA28:CN29"/>
  </mergeCells>
  <phoneticPr fontId="13" type="noConversion"/>
  <pageMargins left="0.39370078740157483" right="0.39370078740157483" top="0.39370078740157483" bottom="0.39370078740157483" header="0.23622047244094491" footer="0.23622047244094491"/>
  <pageSetup paperSize="9" scale="39" orientation="portrait" r:id="rId1"/>
  <headerFooter>
    <oddFooter>&amp;L&amp;CPage &amp;P sur &amp;N&amp;R</oddFooter>
  </headerFooter>
  <drawing r:id="rId2"/>
  <extLst>
    <ext xmlns:mx="http://schemas.microsoft.com/office/mac/excel/2008/main" uri="{64002731-A6B0-56B0-2670-7721B7C09600}">
      <mx:PLV Mode="0" OnePage="0" WScale="7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X184"/>
  <sheetViews>
    <sheetView showGridLines="0" showRowColHeaders="0" zoomScale="85" zoomScaleNormal="85" zoomScaleSheetLayoutView="40" workbookViewId="0">
      <pane xSplit="4" ySplit="10" topLeftCell="K109" activePane="bottomRight" state="frozen"/>
      <selection pane="topRight" activeCell="E1" sqref="E1"/>
      <selection pane="bottomLeft" activeCell="A7" sqref="A7"/>
      <selection pane="bottomRight" activeCell="K30" sqref="K30"/>
    </sheetView>
  </sheetViews>
  <sheetFormatPr defaultColWidth="8.5546875" defaultRowHeight="10.199999999999999"/>
  <cols>
    <col min="1" max="1" width="32.109375" style="1" customWidth="1"/>
    <col min="2" max="2" width="14.33203125" style="55" customWidth="1"/>
    <col min="3" max="3" width="28.88671875" style="2" customWidth="1"/>
    <col min="4" max="4" width="47.5546875" style="9" customWidth="1"/>
    <col min="5" max="5" width="20.5546875" style="1" customWidth="1"/>
    <col min="6" max="6" width="14.6640625" style="2" customWidth="1"/>
    <col min="7" max="7" width="16.6640625" style="1" customWidth="1"/>
    <col min="8" max="8" width="14.109375" style="51" customWidth="1"/>
    <col min="9" max="9" width="20.44140625" style="51" customWidth="1"/>
    <col min="10" max="10" width="14.33203125" style="59" customWidth="1"/>
    <col min="11" max="11" width="20.5546875" style="1" customWidth="1"/>
    <col min="12" max="12" width="13.44140625" style="1" customWidth="1"/>
    <col min="13" max="13" width="14.5546875" style="3" customWidth="1"/>
    <col min="14" max="14" width="12.88671875" style="1" customWidth="1"/>
    <col min="15" max="15" width="18.109375" style="51" customWidth="1"/>
    <col min="16" max="16" width="21" style="51" customWidth="1"/>
    <col min="17" max="17" width="15.6640625" style="1" customWidth="1"/>
    <col min="18" max="18" width="14.6640625" style="1" customWidth="1"/>
    <col min="19" max="19" width="19" style="1" customWidth="1"/>
    <col min="20" max="20" width="14.5546875" style="1" customWidth="1"/>
    <col min="21" max="21" width="14.44140625" style="1" customWidth="1"/>
    <col min="22" max="22" width="15.6640625" style="1" customWidth="1"/>
    <col min="23" max="23" width="16.88671875" style="1" customWidth="1"/>
    <col min="24" max="24" width="34.88671875" style="9" customWidth="1"/>
    <col min="25" max="25" width="44.88671875" style="9" customWidth="1"/>
    <col min="26" max="26" width="2.88671875" style="1" customWidth="1"/>
    <col min="27" max="16384" width="8.5546875" style="1"/>
  </cols>
  <sheetData>
    <row r="1" spans="1:50" s="10" customFormat="1" ht="21.9" customHeight="1">
      <c r="A1" s="222" t="s">
        <v>159</v>
      </c>
      <c r="B1" s="70"/>
      <c r="H1" s="43"/>
      <c r="I1" s="43"/>
      <c r="J1" s="56"/>
      <c r="O1" s="43"/>
      <c r="P1" s="43"/>
    </row>
    <row r="2" spans="1:50" s="10" customFormat="1" ht="51.9" customHeight="1">
      <c r="A2" s="309" t="s">
        <v>160</v>
      </c>
      <c r="B2" s="309"/>
      <c r="C2" s="309"/>
      <c r="D2" s="309"/>
      <c r="E2" s="202"/>
      <c r="F2" s="202"/>
      <c r="G2" s="202"/>
      <c r="H2" s="203"/>
      <c r="I2" s="43"/>
      <c r="J2" s="56"/>
      <c r="O2" s="43"/>
      <c r="P2" s="43"/>
    </row>
    <row r="3" spans="1:50" s="14" customFormat="1" ht="4.5" customHeight="1" thickBot="1">
      <c r="B3" s="45"/>
      <c r="C3" s="15"/>
      <c r="D3" s="16"/>
      <c r="F3" s="15"/>
      <c r="H3" s="49"/>
      <c r="I3" s="49"/>
      <c r="J3" s="57"/>
      <c r="M3" s="17"/>
      <c r="O3" s="49"/>
      <c r="P3" s="49"/>
      <c r="X3" s="16"/>
      <c r="Y3" s="16"/>
    </row>
    <row r="4" spans="1:50" s="204" customFormat="1" ht="15" customHeight="1">
      <c r="A4" s="13" t="s">
        <v>113</v>
      </c>
      <c r="B4" s="60"/>
      <c r="C4" s="13" t="s">
        <v>112</v>
      </c>
      <c r="D4" s="62"/>
      <c r="H4" s="205"/>
      <c r="I4" s="205"/>
      <c r="J4" s="319" t="s">
        <v>155</v>
      </c>
      <c r="K4" s="320"/>
      <c r="L4" s="320"/>
      <c r="M4" s="320"/>
      <c r="N4" s="321"/>
      <c r="O4" s="205"/>
      <c r="P4" s="205"/>
    </row>
    <row r="5" spans="1:50" s="204" customFormat="1" ht="17.25" customHeight="1">
      <c r="A5" s="13" t="s">
        <v>17</v>
      </c>
      <c r="B5" s="61"/>
      <c r="C5" s="13" t="s">
        <v>26</v>
      </c>
      <c r="D5" s="63"/>
      <c r="H5" s="205"/>
      <c r="I5" s="205"/>
      <c r="J5" s="322" t="s">
        <v>156</v>
      </c>
      <c r="K5" s="323"/>
      <c r="L5" s="326" t="s">
        <v>157</v>
      </c>
      <c r="M5" s="326"/>
      <c r="N5" s="327"/>
      <c r="O5" s="205"/>
      <c r="P5" s="205"/>
      <c r="R5" s="331" t="s">
        <v>158</v>
      </c>
      <c r="S5" s="332"/>
    </row>
    <row r="6" spans="1:50" s="14" customFormat="1" ht="25.5" customHeight="1">
      <c r="A6" s="206"/>
      <c r="B6" s="207"/>
      <c r="C6" s="208"/>
      <c r="D6" s="208"/>
      <c r="E6" s="208"/>
      <c r="F6" s="208"/>
      <c r="G6" s="208"/>
      <c r="H6" s="209"/>
      <c r="I6" s="209"/>
      <c r="J6" s="324"/>
      <c r="K6" s="325"/>
      <c r="L6" s="328"/>
      <c r="M6" s="328"/>
      <c r="N6" s="329"/>
      <c r="O6" s="209"/>
      <c r="P6" s="50"/>
      <c r="Q6" s="19"/>
      <c r="R6" s="333"/>
      <c r="S6" s="334"/>
      <c r="U6" s="19"/>
      <c r="V6" s="19"/>
      <c r="W6" s="19"/>
      <c r="X6" s="20"/>
      <c r="Y6" s="20"/>
    </row>
    <row r="7" spans="1:50" s="14" customFormat="1" ht="5.25" customHeight="1">
      <c r="A7" s="206"/>
      <c r="B7" s="207"/>
      <c r="C7" s="208"/>
      <c r="D7" s="208"/>
      <c r="E7" s="208"/>
      <c r="F7" s="208"/>
      <c r="G7" s="208"/>
      <c r="H7" s="209"/>
      <c r="I7" s="209"/>
      <c r="J7" s="221"/>
      <c r="K7" s="221"/>
      <c r="L7" s="208"/>
      <c r="M7" s="208"/>
      <c r="N7" s="208"/>
      <c r="O7" s="209"/>
      <c r="P7" s="50"/>
      <c r="Q7" s="19"/>
      <c r="R7" s="19"/>
      <c r="S7" s="19"/>
      <c r="T7" s="19"/>
      <c r="U7" s="19"/>
      <c r="V7" s="19"/>
      <c r="W7" s="19"/>
      <c r="X7" s="20"/>
      <c r="Y7" s="20"/>
    </row>
    <row r="8" spans="1:50" s="21" customFormat="1" ht="31.5" customHeight="1">
      <c r="A8" s="314" t="s">
        <v>104</v>
      </c>
      <c r="B8" s="314"/>
      <c r="C8" s="314"/>
      <c r="D8" s="314"/>
      <c r="E8" s="315"/>
      <c r="F8" s="315"/>
      <c r="G8" s="315"/>
      <c r="H8" s="312" t="s">
        <v>25</v>
      </c>
      <c r="I8" s="312"/>
      <c r="J8" s="312"/>
      <c r="K8" s="308" t="s">
        <v>24</v>
      </c>
      <c r="L8" s="308"/>
      <c r="M8" s="308"/>
      <c r="N8" s="308"/>
      <c r="O8" s="317" t="s">
        <v>23</v>
      </c>
      <c r="P8" s="317"/>
      <c r="Q8" s="318" t="s">
        <v>22</v>
      </c>
      <c r="R8" s="318"/>
      <c r="S8" s="318"/>
      <c r="T8" s="318"/>
      <c r="U8" s="330" t="s">
        <v>21</v>
      </c>
      <c r="V8" s="330"/>
      <c r="W8" s="330"/>
      <c r="X8" s="316" t="s">
        <v>20</v>
      </c>
      <c r="Y8" s="316"/>
    </row>
    <row r="9" spans="1:50" s="21" customFormat="1" ht="42" customHeight="1">
      <c r="A9" s="310" t="s">
        <v>169</v>
      </c>
      <c r="B9" s="313" t="s">
        <v>114</v>
      </c>
      <c r="C9" s="313" t="s">
        <v>118</v>
      </c>
      <c r="D9" s="310" t="s">
        <v>119</v>
      </c>
      <c r="E9" s="310" t="s">
        <v>120</v>
      </c>
      <c r="F9" s="313" t="s">
        <v>121</v>
      </c>
      <c r="G9" s="310" t="s">
        <v>122</v>
      </c>
      <c r="H9" s="310" t="s">
        <v>123</v>
      </c>
      <c r="I9" s="306" t="s">
        <v>124</v>
      </c>
      <c r="J9" s="311" t="s">
        <v>125</v>
      </c>
      <c r="K9" s="310" t="s">
        <v>168</v>
      </c>
      <c r="L9" s="310" t="s">
        <v>126</v>
      </c>
      <c r="M9" s="310" t="s">
        <v>127</v>
      </c>
      <c r="N9" s="310" t="s">
        <v>128</v>
      </c>
      <c r="O9" s="310" t="s">
        <v>129</v>
      </c>
      <c r="P9" s="310" t="s">
        <v>130</v>
      </c>
      <c r="Q9" s="310" t="s">
        <v>131</v>
      </c>
      <c r="R9" s="310" t="s">
        <v>132</v>
      </c>
      <c r="S9" s="310" t="s">
        <v>133</v>
      </c>
      <c r="T9" s="310" t="s">
        <v>134</v>
      </c>
      <c r="U9" s="310" t="s">
        <v>135</v>
      </c>
      <c r="V9" s="310" t="s">
        <v>136</v>
      </c>
      <c r="W9" s="310" t="s">
        <v>137</v>
      </c>
      <c r="X9" s="310" t="s">
        <v>138</v>
      </c>
      <c r="Y9" s="310" t="s">
        <v>139</v>
      </c>
    </row>
    <row r="10" spans="1:50" s="21" customFormat="1" ht="16.5" customHeight="1" thickBot="1">
      <c r="A10" s="310"/>
      <c r="B10" s="313"/>
      <c r="C10" s="313"/>
      <c r="D10" s="310"/>
      <c r="E10" s="310"/>
      <c r="F10" s="313"/>
      <c r="G10" s="310"/>
      <c r="H10" s="310"/>
      <c r="I10" s="307"/>
      <c r="J10" s="311"/>
      <c r="K10" s="310"/>
      <c r="L10" s="310"/>
      <c r="M10" s="310"/>
      <c r="N10" s="310"/>
      <c r="O10" s="310"/>
      <c r="P10" s="310"/>
      <c r="Q10" s="310"/>
      <c r="R10" s="310"/>
      <c r="S10" s="310"/>
      <c r="T10" s="310"/>
      <c r="U10" s="310"/>
      <c r="V10" s="310"/>
      <c r="W10" s="310"/>
      <c r="X10" s="310"/>
      <c r="Y10" s="310"/>
    </row>
    <row r="11" spans="1:50" s="27" customFormat="1" ht="39.9" customHeight="1">
      <c r="A11" s="71" t="s">
        <v>19</v>
      </c>
      <c r="B11" s="72" t="s">
        <v>50</v>
      </c>
      <c r="C11" s="73" t="s">
        <v>44</v>
      </c>
      <c r="D11" s="73" t="s">
        <v>49</v>
      </c>
      <c r="E11" s="64" t="s">
        <v>39</v>
      </c>
      <c r="F11" s="74">
        <v>42644</v>
      </c>
      <c r="G11" s="65" t="s">
        <v>147</v>
      </c>
      <c r="H11" s="75">
        <v>6.6</v>
      </c>
      <c r="I11" s="76">
        <v>0.5</v>
      </c>
      <c r="J11" s="77">
        <f>IF(H11*I11=0,"Formula",H11*I11)</f>
        <v>3.3</v>
      </c>
      <c r="K11" s="66" t="s">
        <v>2</v>
      </c>
      <c r="L11" s="76"/>
      <c r="M11" s="78" t="str">
        <f>IFERROR(CHOOSE(MATCH(K11,{"Coal","Diesel","Fuel oil","Kerosene","LPG","Natural gas","Wood deforested","Wood reforested","Other"},0),96.3,74.1,77.4,71.5,63.1,56.1,109.6,0,"Add details in last column"),"Formula")</f>
        <v>Formula</v>
      </c>
      <c r="N11" s="79" t="str">
        <f>IFERROR(L11*M11/1000,"Formula")</f>
        <v>Formula</v>
      </c>
      <c r="O11" s="80"/>
      <c r="P11" s="81"/>
      <c r="Q11" s="82"/>
      <c r="R11" s="83"/>
      <c r="S11" s="84"/>
      <c r="T11" s="85"/>
      <c r="U11" s="86">
        <v>2400</v>
      </c>
      <c r="V11" s="87">
        <v>700</v>
      </c>
      <c r="W11" s="79">
        <f>IFERROR(U11/V11,"Formula")</f>
        <v>3.4285714285714284</v>
      </c>
      <c r="X11" s="82"/>
      <c r="Y11" s="88" t="s">
        <v>51</v>
      </c>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row>
    <row r="12" spans="1:50" s="28" customFormat="1" ht="39.9" customHeight="1">
      <c r="A12" s="71"/>
      <c r="B12" s="72"/>
      <c r="C12" s="73"/>
      <c r="D12" s="73" t="s">
        <v>46</v>
      </c>
      <c r="E12" s="64" t="s">
        <v>40</v>
      </c>
      <c r="F12" s="74">
        <v>43070</v>
      </c>
      <c r="G12" s="65" t="s">
        <v>148</v>
      </c>
      <c r="H12" s="75"/>
      <c r="I12" s="76"/>
      <c r="J12" s="77" t="str">
        <f t="shared" ref="J12:J27" si="0">IF(H12*I12=0,"Formula",H12*I12)</f>
        <v>Formula</v>
      </c>
      <c r="K12" s="66" t="s">
        <v>47</v>
      </c>
      <c r="L12" s="76">
        <v>1860</v>
      </c>
      <c r="M12" s="78" t="str">
        <f>IFERROR(CHOOSE(MATCH(K12,{"Coal","Diesel","Fuel oil","Kerosene","LPG","Natural gas","Wood deforested","Wood reforested","Other"},0),96.3,74.1,77.4,71.5,63.1,56.1,109.6,0,"Add details in last column"),"Formula")</f>
        <v>Formula</v>
      </c>
      <c r="N12" s="79" t="str">
        <f t="shared" ref="N12:N27" si="1">IFERROR(L12*M12/1000,"Formula")</f>
        <v>Formula</v>
      </c>
      <c r="O12" s="80"/>
      <c r="P12" s="81"/>
      <c r="Q12" s="82" t="s">
        <v>179</v>
      </c>
      <c r="R12" s="83">
        <v>60</v>
      </c>
      <c r="S12" s="84"/>
      <c r="T12" s="85"/>
      <c r="U12" s="86">
        <v>24000</v>
      </c>
      <c r="V12" s="87">
        <v>4000</v>
      </c>
      <c r="W12" s="79">
        <f t="shared" ref="W12:W27" si="2">IFERROR(U12/V12,"Formula")</f>
        <v>6</v>
      </c>
      <c r="X12" s="82"/>
      <c r="Y12" s="88" t="s">
        <v>48</v>
      </c>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row>
    <row r="13" spans="1:50" s="28" customFormat="1" ht="39.9" customHeight="1">
      <c r="A13" s="71"/>
      <c r="B13" s="72"/>
      <c r="C13" s="73"/>
      <c r="D13" s="73" t="s">
        <v>52</v>
      </c>
      <c r="E13" s="64" t="s">
        <v>41</v>
      </c>
      <c r="F13" s="74" t="s">
        <v>42</v>
      </c>
      <c r="G13" s="65" t="s">
        <v>180</v>
      </c>
      <c r="H13" s="75"/>
      <c r="I13" s="76"/>
      <c r="J13" s="77" t="str">
        <f t="shared" si="0"/>
        <v>Formula</v>
      </c>
      <c r="K13" s="66" t="s">
        <v>181</v>
      </c>
      <c r="L13" s="76"/>
      <c r="M13" s="78" t="str">
        <f>IFERROR(CHOOSE(MATCH(K13,{"Coal","Diesel","Fuel oil","Kerosene","LPG","Natural gas","Wood deforested","Wood reforested","Other"},0),96.3,74.1,77.4,71.5,63.1,56.1,109.6,0,"Add details in last column"),"Formula")</f>
        <v>Formula</v>
      </c>
      <c r="N13" s="79" t="str">
        <f t="shared" si="1"/>
        <v>Formula</v>
      </c>
      <c r="O13" s="80"/>
      <c r="P13" s="81"/>
      <c r="Q13" s="82"/>
      <c r="R13" s="83"/>
      <c r="S13" s="84"/>
      <c r="T13" s="85"/>
      <c r="U13" s="86">
        <v>15000</v>
      </c>
      <c r="V13" s="87"/>
      <c r="W13" s="79" t="str">
        <f t="shared" si="2"/>
        <v>Formula</v>
      </c>
      <c r="X13" s="82" t="s">
        <v>53</v>
      </c>
      <c r="Y13" s="88" t="s">
        <v>54</v>
      </c>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row>
    <row r="14" spans="1:50" s="28" customFormat="1" ht="39.9" customHeight="1">
      <c r="A14" s="71" t="s">
        <v>18</v>
      </c>
      <c r="B14" s="72" t="s">
        <v>43</v>
      </c>
      <c r="C14" s="73" t="s">
        <v>45</v>
      </c>
      <c r="D14" s="73" t="s">
        <v>57</v>
      </c>
      <c r="E14" s="64" t="s">
        <v>182</v>
      </c>
      <c r="F14" s="74" t="s">
        <v>183</v>
      </c>
      <c r="G14" s="65" t="s">
        <v>184</v>
      </c>
      <c r="H14" s="75"/>
      <c r="I14" s="76"/>
      <c r="J14" s="77" t="str">
        <f t="shared" si="0"/>
        <v>Formula</v>
      </c>
      <c r="K14" s="66" t="s">
        <v>185</v>
      </c>
      <c r="L14" s="76"/>
      <c r="M14" s="78" t="str">
        <f>IFERROR(CHOOSE(MATCH(K14,{"Coal","Diesel","Fuel oil","Kerosene","LPG","Natural gas","Wood deforested","Wood reforested","Other"},0),96.3,74.1,77.4,71.5,63.1,56.1,109.6,0,"Add details in last column"),"Formula")</f>
        <v>Formula</v>
      </c>
      <c r="N14" s="79" t="str">
        <f t="shared" si="1"/>
        <v>Formula</v>
      </c>
      <c r="O14" s="80">
        <v>1500</v>
      </c>
      <c r="P14" s="81" t="s">
        <v>58</v>
      </c>
      <c r="Q14" s="82"/>
      <c r="R14" s="83"/>
      <c r="S14" s="84"/>
      <c r="T14" s="85"/>
      <c r="U14" s="86">
        <v>28000</v>
      </c>
      <c r="V14" s="87">
        <v>7000</v>
      </c>
      <c r="W14" s="79">
        <f t="shared" si="2"/>
        <v>4</v>
      </c>
      <c r="X14" s="82"/>
      <c r="Y14" s="88" t="s">
        <v>59</v>
      </c>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row>
    <row r="15" spans="1:50" s="28" customFormat="1" ht="39.9" customHeight="1" thickBot="1">
      <c r="A15" s="89"/>
      <c r="B15" s="90"/>
      <c r="C15" s="91"/>
      <c r="D15" s="91" t="s">
        <v>55</v>
      </c>
      <c r="E15" s="67" t="s">
        <v>56</v>
      </c>
      <c r="F15" s="92">
        <v>42887</v>
      </c>
      <c r="G15" s="68" t="s">
        <v>186</v>
      </c>
      <c r="H15" s="93">
        <v>1.2</v>
      </c>
      <c r="I15" s="94">
        <v>0.5</v>
      </c>
      <c r="J15" s="95">
        <f t="shared" si="0"/>
        <v>0.6</v>
      </c>
      <c r="K15" s="69" t="s">
        <v>187</v>
      </c>
      <c r="L15" s="94"/>
      <c r="M15" s="96" t="str">
        <f>IFERROR(CHOOSE(MATCH(K15,{"Coal","Diesel","Fuel oil","Kerosene","LPG","Natural gas","Wood deforested","Wood reforested","Other"},0),96.3,74.1,77.4,71.5,63.1,56.1,109.6,0,"Add details in last column"),"Formula")</f>
        <v>Formula</v>
      </c>
      <c r="N15" s="97" t="str">
        <f t="shared" si="1"/>
        <v>Formula</v>
      </c>
      <c r="O15" s="98"/>
      <c r="P15" s="99"/>
      <c r="Q15" s="100"/>
      <c r="R15" s="101"/>
      <c r="S15" s="102"/>
      <c r="T15" s="103"/>
      <c r="U15" s="104">
        <v>50</v>
      </c>
      <c r="V15" s="105">
        <v>100</v>
      </c>
      <c r="W15" s="97">
        <f t="shared" si="2"/>
        <v>0.5</v>
      </c>
      <c r="X15" s="100"/>
      <c r="Y15" s="10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row>
    <row r="16" spans="1:50" s="25" customFormat="1" ht="39.9" customHeight="1">
      <c r="A16" s="107"/>
      <c r="B16" s="108"/>
      <c r="C16" s="109"/>
      <c r="D16" s="109"/>
      <c r="E16" s="110" t="s">
        <v>188</v>
      </c>
      <c r="F16" s="111"/>
      <c r="G16" s="112" t="s">
        <v>189</v>
      </c>
      <c r="H16" s="113"/>
      <c r="I16" s="114"/>
      <c r="J16" s="115" t="str">
        <f t="shared" ref="J16:J20" si="3">IF(H16*I16=0,"Formula",H16*I16)</f>
        <v>Formula</v>
      </c>
      <c r="K16" s="116" t="s">
        <v>513</v>
      </c>
      <c r="L16" s="114"/>
      <c r="M16" s="117" t="str">
        <f>IFERROR(CHOOSE(MATCH(K16,{"Coal","Diesel","Fuel oil","Kerosene","LPG","Natural gas","Wood deforested","Wood reforested","Other"},0),96.3,74.1,77.4,71.5,63.1,56.1,109.6,0,"Add details in last column"),"Formula")</f>
        <v>Formula</v>
      </c>
      <c r="N16" s="118" t="str">
        <f t="shared" ref="N16:N20" si="4">IFERROR(L16*M16/1000,"Formula")</f>
        <v>Formula</v>
      </c>
      <c r="O16" s="119"/>
      <c r="P16" s="120"/>
      <c r="Q16" s="121"/>
      <c r="R16" s="122"/>
      <c r="S16" s="123"/>
      <c r="T16" s="124"/>
      <c r="U16" s="125"/>
      <c r="V16" s="126"/>
      <c r="W16" s="118" t="str">
        <f t="shared" ref="W16:W20" si="5">IFERROR(U16/V16,"Formula")</f>
        <v>Formula</v>
      </c>
      <c r="X16" s="121"/>
      <c r="Y16" s="127"/>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row>
    <row r="17" spans="1:50" s="25" customFormat="1" ht="39.9" customHeight="1">
      <c r="A17" s="107"/>
      <c r="B17" s="129"/>
      <c r="C17" s="130"/>
      <c r="D17" s="130"/>
      <c r="E17" s="131" t="s">
        <v>190</v>
      </c>
      <c r="F17" s="132"/>
      <c r="G17" s="133" t="s">
        <v>191</v>
      </c>
      <c r="H17" s="134"/>
      <c r="I17" s="135"/>
      <c r="J17" s="136" t="str">
        <f t="shared" si="3"/>
        <v>Formula</v>
      </c>
      <c r="K17" s="137" t="s">
        <v>192</v>
      </c>
      <c r="L17" s="135"/>
      <c r="M17" s="138" t="str">
        <f>IFERROR(CHOOSE(MATCH(K17,{"Coal","Diesel","Fuel oil","Kerosene","LPG","Natural gas","Wood deforested","Wood reforested","Other"},0),96.3,74.1,77.4,71.5,63.1,56.1,109.6,0,"Add details in last column"),"Formula")</f>
        <v>Formula</v>
      </c>
      <c r="N17" s="139" t="str">
        <f t="shared" si="4"/>
        <v>Formula</v>
      </c>
      <c r="O17" s="140"/>
      <c r="P17" s="141"/>
      <c r="Q17" s="142"/>
      <c r="R17" s="143"/>
      <c r="S17" s="144"/>
      <c r="T17" s="145"/>
      <c r="U17" s="146"/>
      <c r="V17" s="147"/>
      <c r="W17" s="139" t="str">
        <f t="shared" si="5"/>
        <v>Formula</v>
      </c>
      <c r="X17" s="142"/>
      <c r="Y17" s="14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row>
    <row r="18" spans="1:50" s="25" customFormat="1" ht="39.9" customHeight="1">
      <c r="A18" s="128"/>
      <c r="B18" s="129"/>
      <c r="C18" s="130"/>
      <c r="D18" s="130"/>
      <c r="E18" s="131" t="s">
        <v>193</v>
      </c>
      <c r="F18" s="132"/>
      <c r="G18" s="133" t="s">
        <v>194</v>
      </c>
      <c r="H18" s="134"/>
      <c r="I18" s="135"/>
      <c r="J18" s="136" t="str">
        <f t="shared" si="3"/>
        <v>Formula</v>
      </c>
      <c r="K18" s="137" t="s">
        <v>195</v>
      </c>
      <c r="L18" s="135"/>
      <c r="M18" s="138" t="str">
        <f>IFERROR(CHOOSE(MATCH(K18,{"Coal","Diesel","Fuel oil","Kerosene","LPG","Natural gas","Wood deforested","Wood reforested","Other"},0),96.3,74.1,77.4,71.5,63.1,56.1,109.6,0,"Add details in last column"),"Formula")</f>
        <v>Formula</v>
      </c>
      <c r="N18" s="139" t="str">
        <f t="shared" si="4"/>
        <v>Formula</v>
      </c>
      <c r="O18" s="140"/>
      <c r="P18" s="141"/>
      <c r="Q18" s="142"/>
      <c r="R18" s="143"/>
      <c r="S18" s="144"/>
      <c r="T18" s="145"/>
      <c r="U18" s="146"/>
      <c r="V18" s="147"/>
      <c r="W18" s="139" t="str">
        <f t="shared" si="5"/>
        <v>Formula</v>
      </c>
      <c r="X18" s="142"/>
      <c r="Y18" s="14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row>
    <row r="19" spans="1:50" s="25" customFormat="1" ht="39.9" customHeight="1">
      <c r="A19" s="128"/>
      <c r="B19" s="129"/>
      <c r="C19" s="130"/>
      <c r="D19" s="130"/>
      <c r="E19" s="131" t="s">
        <v>196</v>
      </c>
      <c r="F19" s="132"/>
      <c r="G19" s="133" t="s">
        <v>197</v>
      </c>
      <c r="H19" s="134"/>
      <c r="I19" s="135"/>
      <c r="J19" s="136" t="str">
        <f t="shared" si="3"/>
        <v>Formula</v>
      </c>
      <c r="K19" s="137" t="s">
        <v>198</v>
      </c>
      <c r="L19" s="135"/>
      <c r="M19" s="138" t="str">
        <f>IFERROR(CHOOSE(MATCH(K19,{"Coal","Diesel","Fuel oil","Kerosene","LPG","Natural gas","Wood deforested","Wood reforested","Other"},0),96.3,74.1,77.4,71.5,63.1,56.1,109.6,0,"Add details in last column"),"Formula")</f>
        <v>Formula</v>
      </c>
      <c r="N19" s="139" t="str">
        <f t="shared" si="4"/>
        <v>Formula</v>
      </c>
      <c r="O19" s="140"/>
      <c r="P19" s="141"/>
      <c r="Q19" s="142"/>
      <c r="R19" s="143"/>
      <c r="S19" s="144"/>
      <c r="T19" s="145"/>
      <c r="U19" s="146"/>
      <c r="V19" s="147"/>
      <c r="W19" s="139" t="str">
        <f t="shared" si="5"/>
        <v>Formula</v>
      </c>
      <c r="X19" s="142"/>
      <c r="Y19" s="14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row>
    <row r="20" spans="1:50" s="25" customFormat="1" ht="39.9" customHeight="1">
      <c r="A20" s="128"/>
      <c r="B20" s="129"/>
      <c r="C20" s="130"/>
      <c r="D20" s="130"/>
      <c r="E20" s="131" t="s">
        <v>199</v>
      </c>
      <c r="F20" s="132"/>
      <c r="G20" s="133" t="s">
        <v>200</v>
      </c>
      <c r="H20" s="134"/>
      <c r="I20" s="135"/>
      <c r="J20" s="136" t="str">
        <f t="shared" si="3"/>
        <v>Formula</v>
      </c>
      <c r="K20" s="137" t="s">
        <v>201</v>
      </c>
      <c r="L20" s="135"/>
      <c r="M20" s="138" t="str">
        <f>IFERROR(CHOOSE(MATCH(K20,{"Coal","Diesel","Fuel oil","Kerosene","LPG","Natural gas","Wood deforested","Wood reforested","Other"},0),96.3,74.1,77.4,71.5,63.1,56.1,109.6,0,"Add details in last column"),"Formula")</f>
        <v>Formula</v>
      </c>
      <c r="N20" s="139" t="str">
        <f t="shared" si="4"/>
        <v>Formula</v>
      </c>
      <c r="O20" s="140"/>
      <c r="P20" s="141"/>
      <c r="Q20" s="142"/>
      <c r="R20" s="143"/>
      <c r="S20" s="144"/>
      <c r="T20" s="145"/>
      <c r="U20" s="146"/>
      <c r="V20" s="147"/>
      <c r="W20" s="139" t="str">
        <f t="shared" si="5"/>
        <v>Formula</v>
      </c>
      <c r="X20" s="142"/>
      <c r="Y20" s="14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row>
    <row r="21" spans="1:50" s="25" customFormat="1" ht="39.9" customHeight="1">
      <c r="A21" s="128"/>
      <c r="B21" s="129"/>
      <c r="C21" s="130"/>
      <c r="D21" s="130"/>
      <c r="E21" s="131" t="s">
        <v>202</v>
      </c>
      <c r="F21" s="132"/>
      <c r="G21" s="133" t="s">
        <v>203</v>
      </c>
      <c r="H21" s="134"/>
      <c r="I21" s="135"/>
      <c r="J21" s="136" t="str">
        <f t="shared" si="0"/>
        <v>Formula</v>
      </c>
      <c r="K21" s="137" t="s">
        <v>204</v>
      </c>
      <c r="L21" s="135"/>
      <c r="M21" s="138" t="str">
        <f>IFERROR(CHOOSE(MATCH(K21,{"Coal","Diesel","Fuel oil","Kerosene","LPG","Natural gas","Wood deforested","Wood reforested","Other"},0),96.3,74.1,77.4,71.5,63.1,56.1,109.6,0,"Add details in last column"),"Formula")</f>
        <v>Formula</v>
      </c>
      <c r="N21" s="139" t="str">
        <f t="shared" si="1"/>
        <v>Formula</v>
      </c>
      <c r="O21" s="140"/>
      <c r="P21" s="141"/>
      <c r="Q21" s="142"/>
      <c r="R21" s="143"/>
      <c r="S21" s="144"/>
      <c r="T21" s="145"/>
      <c r="U21" s="146"/>
      <c r="V21" s="147"/>
      <c r="W21" s="139" t="str">
        <f t="shared" si="2"/>
        <v>Formula</v>
      </c>
      <c r="X21" s="142"/>
      <c r="Y21" s="14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row>
    <row r="22" spans="1:50" s="24" customFormat="1" ht="39.9" customHeight="1">
      <c r="A22" s="107"/>
      <c r="B22" s="108"/>
      <c r="C22" s="109"/>
      <c r="D22" s="109"/>
      <c r="E22" s="110" t="s">
        <v>205</v>
      </c>
      <c r="F22" s="111"/>
      <c r="G22" s="133" t="s">
        <v>206</v>
      </c>
      <c r="H22" s="113"/>
      <c r="I22" s="114"/>
      <c r="J22" s="136" t="str">
        <f t="shared" si="0"/>
        <v>Formula</v>
      </c>
      <c r="K22" s="116" t="s">
        <v>207</v>
      </c>
      <c r="L22" s="114"/>
      <c r="M22" s="117" t="str">
        <f>IFERROR(CHOOSE(MATCH(K22,{"Coal","Diesel","Fuel oil","Kerosene","LPG","Natural gas","Wood deforested","Wood reforested","Other"},0),96.3,74.1,77.4,71.5,63.1,56.1,109.6,0,"Add details in last column"),"Formula")</f>
        <v>Formula</v>
      </c>
      <c r="N22" s="118" t="str">
        <f t="shared" si="1"/>
        <v>Formula</v>
      </c>
      <c r="O22" s="119"/>
      <c r="P22" s="120"/>
      <c r="Q22" s="121"/>
      <c r="R22" s="122"/>
      <c r="S22" s="123"/>
      <c r="T22" s="124"/>
      <c r="U22" s="125"/>
      <c r="V22" s="126"/>
      <c r="W22" s="118" t="str">
        <f t="shared" si="2"/>
        <v>Formula</v>
      </c>
      <c r="X22" s="121"/>
      <c r="Y22" s="127"/>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row>
    <row r="23" spans="1:50" s="24" customFormat="1" ht="39.9" customHeight="1">
      <c r="A23" s="128"/>
      <c r="B23" s="129"/>
      <c r="C23" s="130"/>
      <c r="D23" s="130"/>
      <c r="E23" s="131" t="s">
        <v>208</v>
      </c>
      <c r="F23" s="132"/>
      <c r="G23" s="133" t="s">
        <v>209</v>
      </c>
      <c r="H23" s="134"/>
      <c r="I23" s="135"/>
      <c r="J23" s="136" t="str">
        <f t="shared" si="0"/>
        <v>Formula</v>
      </c>
      <c r="K23" s="137" t="s">
        <v>210</v>
      </c>
      <c r="L23" s="135"/>
      <c r="M23" s="138" t="str">
        <f>IFERROR(CHOOSE(MATCH(K23,{"Coal","Diesel","Fuel oil","Kerosene","LPG","Natural gas","Wood deforested","Wood reforested","Other"},0),96.3,74.1,77.4,71.5,63.1,56.1,109.6,0,"Add details in last column"),"Formula")</f>
        <v>Formula</v>
      </c>
      <c r="N23" s="139" t="str">
        <f t="shared" si="1"/>
        <v>Formula</v>
      </c>
      <c r="O23" s="140"/>
      <c r="P23" s="141"/>
      <c r="Q23" s="142"/>
      <c r="R23" s="143"/>
      <c r="S23" s="144"/>
      <c r="T23" s="145"/>
      <c r="U23" s="146"/>
      <c r="V23" s="147"/>
      <c r="W23" s="139" t="str">
        <f t="shared" si="2"/>
        <v>Formula</v>
      </c>
      <c r="X23" s="142"/>
      <c r="Y23" s="14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row>
    <row r="24" spans="1:50" s="24" customFormat="1" ht="39.9" customHeight="1">
      <c r="A24" s="128"/>
      <c r="B24" s="129"/>
      <c r="C24" s="130"/>
      <c r="D24" s="130"/>
      <c r="E24" s="131" t="s">
        <v>211</v>
      </c>
      <c r="F24" s="132"/>
      <c r="G24" s="133" t="s">
        <v>212</v>
      </c>
      <c r="H24" s="134"/>
      <c r="I24" s="135"/>
      <c r="J24" s="136" t="str">
        <f t="shared" si="0"/>
        <v>Formula</v>
      </c>
      <c r="K24" s="137" t="s">
        <v>213</v>
      </c>
      <c r="L24" s="135"/>
      <c r="M24" s="138" t="str">
        <f>IFERROR(CHOOSE(MATCH(K24,{"Coal","Diesel","Fuel oil","Kerosene","LPG","Natural gas","Wood deforested","Wood reforested","Other"},0),96.3,74.1,77.4,71.5,63.1,56.1,109.6,0,"Add details in last column"),"Formula")</f>
        <v>Formula</v>
      </c>
      <c r="N24" s="139" t="str">
        <f t="shared" si="1"/>
        <v>Formula</v>
      </c>
      <c r="O24" s="140"/>
      <c r="P24" s="141"/>
      <c r="Q24" s="142"/>
      <c r="R24" s="143"/>
      <c r="S24" s="144"/>
      <c r="T24" s="145"/>
      <c r="U24" s="146"/>
      <c r="V24" s="147"/>
      <c r="W24" s="139" t="str">
        <f t="shared" si="2"/>
        <v>Formula</v>
      </c>
      <c r="X24" s="142"/>
      <c r="Y24" s="14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row>
    <row r="25" spans="1:50" s="24" customFormat="1" ht="39.9" customHeight="1">
      <c r="A25" s="128"/>
      <c r="B25" s="129"/>
      <c r="C25" s="130"/>
      <c r="D25" s="130"/>
      <c r="E25" s="131" t="s">
        <v>214</v>
      </c>
      <c r="F25" s="132"/>
      <c r="G25" s="133" t="s">
        <v>215</v>
      </c>
      <c r="H25" s="134"/>
      <c r="I25" s="135"/>
      <c r="J25" s="136" t="str">
        <f t="shared" si="0"/>
        <v>Formula</v>
      </c>
      <c r="K25" s="137" t="s">
        <v>216</v>
      </c>
      <c r="L25" s="135"/>
      <c r="M25" s="138" t="str">
        <f>IFERROR(CHOOSE(MATCH(K25,{"Coal","Diesel","Fuel oil","Kerosene","LPG","Natural gas","Wood deforested","Wood reforested","Other"},0),96.3,74.1,77.4,71.5,63.1,56.1,109.6,0,"Add details in last column"),"Formula")</f>
        <v>Formula</v>
      </c>
      <c r="N25" s="139" t="str">
        <f t="shared" si="1"/>
        <v>Formula</v>
      </c>
      <c r="O25" s="140"/>
      <c r="P25" s="141"/>
      <c r="Q25" s="142"/>
      <c r="R25" s="143"/>
      <c r="S25" s="144"/>
      <c r="T25" s="145"/>
      <c r="U25" s="146"/>
      <c r="V25" s="147"/>
      <c r="W25" s="139" t="str">
        <f t="shared" si="2"/>
        <v>Formula</v>
      </c>
      <c r="X25" s="142"/>
      <c r="Y25" s="14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row>
    <row r="26" spans="1:50" s="24" customFormat="1" ht="39.9" customHeight="1">
      <c r="A26" s="128"/>
      <c r="B26" s="129"/>
      <c r="C26" s="130"/>
      <c r="D26" s="130"/>
      <c r="E26" s="131" t="s">
        <v>217</v>
      </c>
      <c r="F26" s="132"/>
      <c r="G26" s="133" t="s">
        <v>218</v>
      </c>
      <c r="H26" s="134"/>
      <c r="I26" s="135"/>
      <c r="J26" s="136" t="str">
        <f t="shared" si="0"/>
        <v>Formula</v>
      </c>
      <c r="K26" s="137" t="s">
        <v>219</v>
      </c>
      <c r="L26" s="135"/>
      <c r="M26" s="138" t="str">
        <f>IFERROR(CHOOSE(MATCH(K26,{"Coal","Diesel","Fuel oil","Kerosene","LPG","Natural gas","Wood deforested","Wood reforested","Other"},0),96.3,74.1,77.4,71.5,63.1,56.1,109.6,0,"Add details in last column"),"Formula")</f>
        <v>Formula</v>
      </c>
      <c r="N26" s="139" t="str">
        <f t="shared" si="1"/>
        <v>Formula</v>
      </c>
      <c r="O26" s="140"/>
      <c r="P26" s="141"/>
      <c r="Q26" s="142"/>
      <c r="R26" s="143"/>
      <c r="S26" s="144"/>
      <c r="T26" s="145"/>
      <c r="U26" s="146"/>
      <c r="V26" s="147"/>
      <c r="W26" s="139" t="str">
        <f t="shared" si="2"/>
        <v>Formula</v>
      </c>
      <c r="X26" s="142"/>
      <c r="Y26" s="14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row>
    <row r="27" spans="1:50" s="24" customFormat="1" ht="39.9" customHeight="1">
      <c r="A27" s="128"/>
      <c r="B27" s="129"/>
      <c r="C27" s="130"/>
      <c r="D27" s="130"/>
      <c r="E27" s="131" t="s">
        <v>220</v>
      </c>
      <c r="F27" s="132"/>
      <c r="G27" s="133" t="s">
        <v>221</v>
      </c>
      <c r="H27" s="134"/>
      <c r="I27" s="135"/>
      <c r="J27" s="136" t="str">
        <f t="shared" si="0"/>
        <v>Formula</v>
      </c>
      <c r="K27" s="137" t="s">
        <v>222</v>
      </c>
      <c r="L27" s="135"/>
      <c r="M27" s="138" t="str">
        <f>IFERROR(CHOOSE(MATCH(K27,{"Coal","Diesel","Fuel oil","Kerosene","LPG","Natural gas","Wood deforested","Wood reforested","Other"},0),96.3,74.1,77.4,71.5,63.1,56.1,109.6,0,"Add details in last column"),"Formula")</f>
        <v>Formula</v>
      </c>
      <c r="N27" s="139" t="str">
        <f t="shared" si="1"/>
        <v>Formula</v>
      </c>
      <c r="O27" s="140"/>
      <c r="P27" s="141"/>
      <c r="Q27" s="142"/>
      <c r="R27" s="143"/>
      <c r="S27" s="144"/>
      <c r="T27" s="145"/>
      <c r="U27" s="146"/>
      <c r="V27" s="147"/>
      <c r="W27" s="139" t="str">
        <f t="shared" si="2"/>
        <v>Formula</v>
      </c>
      <c r="X27" s="142"/>
      <c r="Y27" s="14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row>
    <row r="28" spans="1:50" s="25" customFormat="1" ht="39.9" customHeight="1">
      <c r="A28" s="128"/>
      <c r="B28" s="129"/>
      <c r="C28" s="130"/>
      <c r="D28" s="130"/>
      <c r="E28" s="131" t="s">
        <v>223</v>
      </c>
      <c r="F28" s="132"/>
      <c r="G28" s="133" t="s">
        <v>224</v>
      </c>
      <c r="H28" s="134"/>
      <c r="I28" s="135"/>
      <c r="J28" s="136" t="str">
        <f t="shared" ref="J28:J45" si="6">IF(H28*I28=0,"Formula",H28*I28)</f>
        <v>Formula</v>
      </c>
      <c r="K28" s="137" t="s">
        <v>225</v>
      </c>
      <c r="L28" s="135"/>
      <c r="M28" s="138" t="str">
        <f>IFERROR(CHOOSE(MATCH(K28,{"Coal","Diesel","Fuel oil","Kerosene","LPG","Natural gas","Wood deforested","Wood reforested","Other"},0),96.3,74.1,77.4,71.5,63.1,56.1,109.6,0,"Add details in last column"),"Formula")</f>
        <v>Formula</v>
      </c>
      <c r="N28" s="139" t="str">
        <f t="shared" ref="N28:N45" si="7">IFERROR(L28*M28/1000,"Formula")</f>
        <v>Formula</v>
      </c>
      <c r="O28" s="140"/>
      <c r="P28" s="141"/>
      <c r="Q28" s="142"/>
      <c r="R28" s="143"/>
      <c r="S28" s="144"/>
      <c r="T28" s="145"/>
      <c r="U28" s="146"/>
      <c r="V28" s="147"/>
      <c r="W28" s="139" t="str">
        <f t="shared" ref="W28:W45" si="8">IFERROR(U28/V28,"Formula")</f>
        <v>Formula</v>
      </c>
      <c r="X28" s="142"/>
      <c r="Y28" s="14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row>
    <row r="29" spans="1:50" s="25" customFormat="1" ht="39.9" customHeight="1">
      <c r="A29" s="128"/>
      <c r="B29" s="129"/>
      <c r="C29" s="130"/>
      <c r="D29" s="130"/>
      <c r="E29" s="131" t="s">
        <v>226</v>
      </c>
      <c r="F29" s="132"/>
      <c r="G29" s="133" t="s">
        <v>227</v>
      </c>
      <c r="H29" s="134"/>
      <c r="I29" s="135"/>
      <c r="J29" s="136" t="str">
        <f t="shared" si="6"/>
        <v>Formula</v>
      </c>
      <c r="K29" s="137" t="s">
        <v>228</v>
      </c>
      <c r="L29" s="135"/>
      <c r="M29" s="138" t="str">
        <f>IFERROR(CHOOSE(MATCH(K29,{"Coal","Diesel","Fuel oil","Kerosene","LPG","Natural gas","Wood deforested","Wood reforested","Other"},0),96.3,74.1,77.4,71.5,63.1,56.1,109.6,0,"Add details in last column"),"Formula")</f>
        <v>Formula</v>
      </c>
      <c r="N29" s="139" t="str">
        <f t="shared" si="7"/>
        <v>Formula</v>
      </c>
      <c r="O29" s="140"/>
      <c r="P29" s="141"/>
      <c r="Q29" s="142"/>
      <c r="R29" s="143"/>
      <c r="S29" s="144"/>
      <c r="T29" s="145"/>
      <c r="U29" s="146"/>
      <c r="V29" s="147"/>
      <c r="W29" s="139" t="str">
        <f t="shared" si="8"/>
        <v>Formula</v>
      </c>
      <c r="X29" s="142"/>
      <c r="Y29" s="14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row>
    <row r="30" spans="1:50" s="25" customFormat="1" ht="39.9" customHeight="1">
      <c r="A30" s="128"/>
      <c r="B30" s="129"/>
      <c r="C30" s="130"/>
      <c r="D30" s="130"/>
      <c r="E30" s="131" t="s">
        <v>229</v>
      </c>
      <c r="F30" s="132"/>
      <c r="G30" s="133" t="s">
        <v>230</v>
      </c>
      <c r="H30" s="134"/>
      <c r="I30" s="135"/>
      <c r="J30" s="136" t="str">
        <f t="shared" si="6"/>
        <v>Formula</v>
      </c>
      <c r="K30" s="137" t="s">
        <v>513</v>
      </c>
      <c r="L30" s="135"/>
      <c r="M30" s="138" t="str">
        <f>IFERROR(CHOOSE(MATCH(K30,{"Charbon","Diesel","Fioul","Kérosène","GPL","Gaz naturel","Bois déboisé","Bois reboisé","Autre"},0),96.3,74.1,77.4,71.5,63.1,56.1,109.6,0,"Ajoutez des détails dans la dernière colonne"),"Formula")</f>
        <v>Formula</v>
      </c>
      <c r="N30" s="139" t="str">
        <f t="shared" si="7"/>
        <v>Formula</v>
      </c>
      <c r="O30" s="140"/>
      <c r="P30" s="141"/>
      <c r="Q30" s="142"/>
      <c r="R30" s="143"/>
      <c r="S30" s="144"/>
      <c r="T30" s="145"/>
      <c r="U30" s="146"/>
      <c r="V30" s="147"/>
      <c r="W30" s="139" t="str">
        <f t="shared" si="8"/>
        <v>Formula</v>
      </c>
      <c r="X30" s="142"/>
      <c r="Y30" s="14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row>
    <row r="31" spans="1:50" s="25" customFormat="1" ht="39.9" customHeight="1">
      <c r="A31" s="128"/>
      <c r="B31" s="129"/>
      <c r="C31" s="130"/>
      <c r="D31" s="130"/>
      <c r="E31" s="131" t="s">
        <v>231</v>
      </c>
      <c r="F31" s="132"/>
      <c r="G31" s="133" t="s">
        <v>232</v>
      </c>
      <c r="H31" s="134"/>
      <c r="I31" s="135"/>
      <c r="J31" s="136" t="str">
        <f t="shared" si="6"/>
        <v>Formula</v>
      </c>
      <c r="K31" s="137" t="s">
        <v>233</v>
      </c>
      <c r="L31" s="135"/>
      <c r="M31" s="138" t="str">
        <f>IFERROR(CHOOSE(MATCH(K31,{"Coal","Diesel","Fuel oil","Kerosene","LPG","Natural gas","Wood deforested","Wood reforested","Other"},0),96.3,74.1,77.4,71.5,63.1,56.1,109.6,0,"Add details in last column"),"Formula")</f>
        <v>Formula</v>
      </c>
      <c r="N31" s="139" t="str">
        <f t="shared" si="7"/>
        <v>Formula</v>
      </c>
      <c r="O31" s="140"/>
      <c r="P31" s="141"/>
      <c r="Q31" s="142"/>
      <c r="R31" s="143"/>
      <c r="S31" s="144"/>
      <c r="T31" s="145"/>
      <c r="U31" s="146"/>
      <c r="V31" s="147"/>
      <c r="W31" s="139" t="str">
        <f t="shared" si="8"/>
        <v>Formula</v>
      </c>
      <c r="X31" s="142"/>
      <c r="Y31" s="14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row>
    <row r="32" spans="1:50" s="25" customFormat="1" ht="39.9" customHeight="1">
      <c r="A32" s="128"/>
      <c r="B32" s="129"/>
      <c r="C32" s="130"/>
      <c r="D32" s="130"/>
      <c r="E32" s="131" t="s">
        <v>234</v>
      </c>
      <c r="F32" s="132"/>
      <c r="G32" s="133" t="s">
        <v>235</v>
      </c>
      <c r="H32" s="134"/>
      <c r="I32" s="135"/>
      <c r="J32" s="136" t="str">
        <f t="shared" si="6"/>
        <v>Formula</v>
      </c>
      <c r="K32" s="137" t="s">
        <v>236</v>
      </c>
      <c r="L32" s="135"/>
      <c r="M32" s="138" t="str">
        <f>IFERROR(CHOOSE(MATCH(K32,{"Coal","Diesel","Fuel oil","Kerosene","LPG","Natural gas","Wood deforested","Wood reforested","Other"},0),96.3,74.1,77.4,71.5,63.1,56.1,109.6,0,"Add details in last column"),"Formula")</f>
        <v>Formula</v>
      </c>
      <c r="N32" s="139" t="str">
        <f t="shared" si="7"/>
        <v>Formula</v>
      </c>
      <c r="O32" s="140"/>
      <c r="P32" s="141"/>
      <c r="Q32" s="142"/>
      <c r="R32" s="143"/>
      <c r="S32" s="144"/>
      <c r="T32" s="145"/>
      <c r="U32" s="146"/>
      <c r="V32" s="147"/>
      <c r="W32" s="139" t="str">
        <f t="shared" si="8"/>
        <v>Formula</v>
      </c>
      <c r="X32" s="142"/>
      <c r="Y32" s="14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row>
    <row r="33" spans="1:50" s="25" customFormat="1" ht="39.9" customHeight="1">
      <c r="A33" s="128"/>
      <c r="B33" s="129"/>
      <c r="C33" s="130"/>
      <c r="D33" s="130"/>
      <c r="E33" s="131" t="s">
        <v>237</v>
      </c>
      <c r="F33" s="132"/>
      <c r="G33" s="133" t="s">
        <v>238</v>
      </c>
      <c r="H33" s="134"/>
      <c r="I33" s="135"/>
      <c r="J33" s="136" t="str">
        <f t="shared" si="6"/>
        <v>Formula</v>
      </c>
      <c r="K33" s="137" t="s">
        <v>239</v>
      </c>
      <c r="L33" s="135"/>
      <c r="M33" s="138" t="str">
        <f>IFERROR(CHOOSE(MATCH(K33,{"Coal","Diesel","Fuel oil","Kerosene","LPG","Natural gas","Wood deforested","Wood reforested","Other"},0),96.3,74.1,77.4,71.5,63.1,56.1,109.6,0,"Add details in last column"),"Formula")</f>
        <v>Formula</v>
      </c>
      <c r="N33" s="139" t="str">
        <f t="shared" si="7"/>
        <v>Formula</v>
      </c>
      <c r="O33" s="140"/>
      <c r="P33" s="141"/>
      <c r="Q33" s="142"/>
      <c r="R33" s="143"/>
      <c r="S33" s="144"/>
      <c r="T33" s="145"/>
      <c r="U33" s="146"/>
      <c r="V33" s="147"/>
      <c r="W33" s="139" t="str">
        <f t="shared" si="8"/>
        <v>Formula</v>
      </c>
      <c r="X33" s="142"/>
      <c r="Y33" s="14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row>
    <row r="34" spans="1:50" s="24" customFormat="1" ht="39.9" customHeight="1">
      <c r="A34" s="128"/>
      <c r="B34" s="129"/>
      <c r="C34" s="130"/>
      <c r="D34" s="130"/>
      <c r="E34" s="131" t="s">
        <v>240</v>
      </c>
      <c r="F34" s="132"/>
      <c r="G34" s="133" t="s">
        <v>241</v>
      </c>
      <c r="H34" s="134"/>
      <c r="I34" s="135"/>
      <c r="J34" s="136" t="str">
        <f t="shared" si="6"/>
        <v>Formula</v>
      </c>
      <c r="K34" s="137" t="s">
        <v>242</v>
      </c>
      <c r="L34" s="135"/>
      <c r="M34" s="138" t="str">
        <f>IFERROR(CHOOSE(MATCH(K34,{"Coal","Diesel","Fuel oil","Kerosene","LPG","Natural gas","Wood deforested","Wood reforested","Other"},0),96.3,74.1,77.4,71.5,63.1,56.1,109.6,0,"Add details in last column"),"Formula")</f>
        <v>Formula</v>
      </c>
      <c r="N34" s="139" t="str">
        <f t="shared" si="7"/>
        <v>Formula</v>
      </c>
      <c r="O34" s="140"/>
      <c r="P34" s="141"/>
      <c r="Q34" s="142"/>
      <c r="R34" s="143"/>
      <c r="S34" s="144"/>
      <c r="T34" s="145"/>
      <c r="U34" s="146"/>
      <c r="V34" s="147"/>
      <c r="W34" s="139" t="str">
        <f t="shared" si="8"/>
        <v>Formula</v>
      </c>
      <c r="X34" s="142"/>
      <c r="Y34" s="14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row>
    <row r="35" spans="1:50" s="24" customFormat="1" ht="39.9" customHeight="1">
      <c r="A35" s="128"/>
      <c r="B35" s="129"/>
      <c r="C35" s="130"/>
      <c r="D35" s="130"/>
      <c r="E35" s="131" t="s">
        <v>243</v>
      </c>
      <c r="F35" s="132"/>
      <c r="G35" s="133" t="s">
        <v>244</v>
      </c>
      <c r="H35" s="134"/>
      <c r="I35" s="135"/>
      <c r="J35" s="136" t="str">
        <f t="shared" si="6"/>
        <v>Formula</v>
      </c>
      <c r="K35" s="137" t="s">
        <v>245</v>
      </c>
      <c r="L35" s="135"/>
      <c r="M35" s="138" t="str">
        <f>IFERROR(CHOOSE(MATCH(K35,{"Coal","Diesel","Fuel oil","Kerosene","LPG","Natural gas","Wood deforested","Wood reforested","Other"},0),96.3,74.1,77.4,71.5,63.1,56.1,109.6,0,"Add details in last column"),"Formula")</f>
        <v>Formula</v>
      </c>
      <c r="N35" s="139" t="str">
        <f t="shared" si="7"/>
        <v>Formula</v>
      </c>
      <c r="O35" s="140"/>
      <c r="P35" s="141"/>
      <c r="Q35" s="142"/>
      <c r="R35" s="143"/>
      <c r="S35" s="144"/>
      <c r="T35" s="145"/>
      <c r="U35" s="146"/>
      <c r="V35" s="147"/>
      <c r="W35" s="139" t="str">
        <f t="shared" si="8"/>
        <v>Formula</v>
      </c>
      <c r="X35" s="142"/>
      <c r="Y35" s="14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row>
    <row r="36" spans="1:50" s="24" customFormat="1" ht="39.9" customHeight="1">
      <c r="A36" s="128"/>
      <c r="B36" s="129"/>
      <c r="C36" s="130"/>
      <c r="D36" s="130"/>
      <c r="E36" s="131" t="s">
        <v>246</v>
      </c>
      <c r="F36" s="132"/>
      <c r="G36" s="133" t="s">
        <v>247</v>
      </c>
      <c r="H36" s="134"/>
      <c r="I36" s="135"/>
      <c r="J36" s="136" t="str">
        <f t="shared" si="6"/>
        <v>Formula</v>
      </c>
      <c r="K36" s="137" t="s">
        <v>248</v>
      </c>
      <c r="L36" s="135"/>
      <c r="M36" s="138" t="str">
        <f>IFERROR(CHOOSE(MATCH(K36,{"Coal","Diesel","Fuel oil","Kerosene","LPG","Natural gas","Wood deforested","Wood reforested","Other"},0),96.3,74.1,77.4,71.5,63.1,56.1,109.6,0,"Add details in last column"),"Formula")</f>
        <v>Formula</v>
      </c>
      <c r="N36" s="139" t="str">
        <f t="shared" si="7"/>
        <v>Formula</v>
      </c>
      <c r="O36" s="140"/>
      <c r="P36" s="141"/>
      <c r="Q36" s="142"/>
      <c r="R36" s="143"/>
      <c r="S36" s="144"/>
      <c r="T36" s="145"/>
      <c r="U36" s="146"/>
      <c r="V36" s="147"/>
      <c r="W36" s="139" t="str">
        <f t="shared" si="8"/>
        <v>Formula</v>
      </c>
      <c r="X36" s="142"/>
      <c r="Y36" s="14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row>
    <row r="37" spans="1:50" s="24" customFormat="1" ht="39.9" customHeight="1">
      <c r="A37" s="128"/>
      <c r="B37" s="129"/>
      <c r="C37" s="130"/>
      <c r="D37" s="130"/>
      <c r="E37" s="131" t="s">
        <v>249</v>
      </c>
      <c r="F37" s="132"/>
      <c r="G37" s="133" t="s">
        <v>250</v>
      </c>
      <c r="H37" s="134"/>
      <c r="I37" s="135"/>
      <c r="J37" s="136" t="str">
        <f t="shared" si="6"/>
        <v>Formula</v>
      </c>
      <c r="K37" s="137" t="s">
        <v>251</v>
      </c>
      <c r="L37" s="135"/>
      <c r="M37" s="138" t="str">
        <f>IFERROR(CHOOSE(MATCH(K37,{"Coal","Diesel","Fuel oil","Kerosene","LPG","Natural gas","Wood deforested","Wood reforested","Other"},0),96.3,74.1,77.4,71.5,63.1,56.1,109.6,0,"Add details in last column"),"Formula")</f>
        <v>Formula</v>
      </c>
      <c r="N37" s="139" t="str">
        <f t="shared" si="7"/>
        <v>Formula</v>
      </c>
      <c r="O37" s="140"/>
      <c r="P37" s="141"/>
      <c r="Q37" s="142"/>
      <c r="R37" s="143"/>
      <c r="S37" s="144"/>
      <c r="T37" s="145"/>
      <c r="U37" s="146"/>
      <c r="V37" s="147"/>
      <c r="W37" s="139" t="str">
        <f t="shared" si="8"/>
        <v>Formula</v>
      </c>
      <c r="X37" s="142"/>
      <c r="Y37" s="14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row>
    <row r="38" spans="1:50" s="24" customFormat="1" ht="39.9" customHeight="1">
      <c r="A38" s="128"/>
      <c r="B38" s="129"/>
      <c r="C38" s="130"/>
      <c r="D38" s="130"/>
      <c r="E38" s="131" t="s">
        <v>252</v>
      </c>
      <c r="F38" s="132"/>
      <c r="G38" s="133" t="s">
        <v>253</v>
      </c>
      <c r="H38" s="134"/>
      <c r="I38" s="135"/>
      <c r="J38" s="136" t="str">
        <f t="shared" si="6"/>
        <v>Formula</v>
      </c>
      <c r="K38" s="137" t="s">
        <v>254</v>
      </c>
      <c r="L38" s="135"/>
      <c r="M38" s="138" t="str">
        <f>IFERROR(CHOOSE(MATCH(K38,{"Coal","Diesel","Fuel oil","Kerosene","LPG","Natural gas","Wood deforested","Wood reforested","Other"},0),96.3,74.1,77.4,71.5,63.1,56.1,109.6,0,"Add details in last column"),"Formula")</f>
        <v>Formula</v>
      </c>
      <c r="N38" s="139" t="str">
        <f t="shared" si="7"/>
        <v>Formula</v>
      </c>
      <c r="O38" s="140"/>
      <c r="P38" s="141"/>
      <c r="Q38" s="142"/>
      <c r="R38" s="143"/>
      <c r="S38" s="144"/>
      <c r="T38" s="145"/>
      <c r="U38" s="146"/>
      <c r="V38" s="147"/>
      <c r="W38" s="139" t="str">
        <f t="shared" si="8"/>
        <v>Formula</v>
      </c>
      <c r="X38" s="142"/>
      <c r="Y38" s="14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row>
    <row r="39" spans="1:50" s="24" customFormat="1" ht="39.9" customHeight="1">
      <c r="A39" s="128"/>
      <c r="B39" s="129"/>
      <c r="C39" s="130"/>
      <c r="D39" s="130"/>
      <c r="E39" s="131" t="s">
        <v>255</v>
      </c>
      <c r="F39" s="132"/>
      <c r="G39" s="133" t="s">
        <v>256</v>
      </c>
      <c r="H39" s="134"/>
      <c r="I39" s="135"/>
      <c r="J39" s="136" t="str">
        <f t="shared" si="6"/>
        <v>Formula</v>
      </c>
      <c r="K39" s="137" t="s">
        <v>257</v>
      </c>
      <c r="L39" s="135"/>
      <c r="M39" s="138" t="str">
        <f>IFERROR(CHOOSE(MATCH(K39,{"Coal","Diesel","Fuel oil","Kerosene","LPG","Natural gas","Wood deforested","Wood reforested","Other"},0),96.3,74.1,77.4,71.5,63.1,56.1,109.6,0,"Add details in last column"),"Formula")</f>
        <v>Formula</v>
      </c>
      <c r="N39" s="139" t="str">
        <f t="shared" si="7"/>
        <v>Formula</v>
      </c>
      <c r="O39" s="140"/>
      <c r="P39" s="141"/>
      <c r="Q39" s="142"/>
      <c r="R39" s="143"/>
      <c r="S39" s="144"/>
      <c r="T39" s="145"/>
      <c r="U39" s="146"/>
      <c r="V39" s="147"/>
      <c r="W39" s="139" t="str">
        <f t="shared" si="8"/>
        <v>Formula</v>
      </c>
      <c r="X39" s="142"/>
      <c r="Y39" s="14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row>
    <row r="40" spans="1:50" s="25" customFormat="1" ht="39.9" customHeight="1">
      <c r="A40" s="128"/>
      <c r="B40" s="129"/>
      <c r="C40" s="130"/>
      <c r="D40" s="130"/>
      <c r="E40" s="131" t="s">
        <v>258</v>
      </c>
      <c r="F40" s="132"/>
      <c r="G40" s="133" t="s">
        <v>259</v>
      </c>
      <c r="H40" s="134"/>
      <c r="I40" s="135"/>
      <c r="J40" s="136" t="str">
        <f t="shared" si="6"/>
        <v>Formula</v>
      </c>
      <c r="K40" s="137" t="s">
        <v>260</v>
      </c>
      <c r="L40" s="135"/>
      <c r="M40" s="138" t="str">
        <f>IFERROR(CHOOSE(MATCH(K40,{"Coal","Diesel","Fuel oil","Kerosene","LPG","Natural gas","Wood deforested","Wood reforested","Other"},0),96.3,74.1,77.4,71.5,63.1,56.1,109.6,0,"Add details in last column"),"Formula")</f>
        <v>Formula</v>
      </c>
      <c r="N40" s="139" t="str">
        <f t="shared" si="7"/>
        <v>Formula</v>
      </c>
      <c r="O40" s="140"/>
      <c r="P40" s="141"/>
      <c r="Q40" s="142"/>
      <c r="R40" s="143"/>
      <c r="S40" s="144"/>
      <c r="T40" s="145"/>
      <c r="U40" s="146"/>
      <c r="V40" s="147"/>
      <c r="W40" s="139" t="str">
        <f t="shared" si="8"/>
        <v>Formula</v>
      </c>
      <c r="X40" s="142"/>
      <c r="Y40" s="14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row>
    <row r="41" spans="1:50" s="25" customFormat="1" ht="39.9" customHeight="1">
      <c r="A41" s="128"/>
      <c r="B41" s="129"/>
      <c r="C41" s="130"/>
      <c r="D41" s="130"/>
      <c r="E41" s="131" t="s">
        <v>261</v>
      </c>
      <c r="F41" s="132"/>
      <c r="G41" s="133" t="s">
        <v>262</v>
      </c>
      <c r="H41" s="134"/>
      <c r="I41" s="135"/>
      <c r="J41" s="136" t="str">
        <f t="shared" si="6"/>
        <v>Formula</v>
      </c>
      <c r="K41" s="137" t="s">
        <v>263</v>
      </c>
      <c r="L41" s="135"/>
      <c r="M41" s="138" t="str">
        <f>IFERROR(CHOOSE(MATCH(K41,{"Coal","Diesel","Fuel oil","Kerosene","LPG","Natural gas","Wood deforested","Wood reforested","Other"},0),96.3,74.1,77.4,71.5,63.1,56.1,109.6,0,"Add details in last column"),"Formula")</f>
        <v>Formula</v>
      </c>
      <c r="N41" s="139" t="str">
        <f t="shared" si="7"/>
        <v>Formula</v>
      </c>
      <c r="O41" s="140"/>
      <c r="P41" s="141"/>
      <c r="Q41" s="142"/>
      <c r="R41" s="143"/>
      <c r="S41" s="144"/>
      <c r="T41" s="145"/>
      <c r="U41" s="146"/>
      <c r="V41" s="147"/>
      <c r="W41" s="139" t="str">
        <f t="shared" si="8"/>
        <v>Formula</v>
      </c>
      <c r="X41" s="142"/>
      <c r="Y41" s="14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row>
    <row r="42" spans="1:50" s="25" customFormat="1" ht="39.9" customHeight="1">
      <c r="A42" s="128"/>
      <c r="B42" s="129"/>
      <c r="C42" s="130"/>
      <c r="D42" s="130"/>
      <c r="E42" s="131" t="s">
        <v>264</v>
      </c>
      <c r="F42" s="132"/>
      <c r="G42" s="133" t="s">
        <v>265</v>
      </c>
      <c r="H42" s="134"/>
      <c r="I42" s="135"/>
      <c r="J42" s="136" t="str">
        <f t="shared" si="6"/>
        <v>Formula</v>
      </c>
      <c r="K42" s="137" t="s">
        <v>266</v>
      </c>
      <c r="L42" s="135"/>
      <c r="M42" s="138" t="str">
        <f>IFERROR(CHOOSE(MATCH(K42,{"Coal","Diesel","Fuel oil","Kerosene","LPG","Natural gas","Wood deforested","Wood reforested","Other"},0),96.3,74.1,77.4,71.5,63.1,56.1,109.6,0,"Add details in last column"),"Formula")</f>
        <v>Formula</v>
      </c>
      <c r="N42" s="139" t="str">
        <f t="shared" si="7"/>
        <v>Formula</v>
      </c>
      <c r="O42" s="140"/>
      <c r="P42" s="141"/>
      <c r="Q42" s="142"/>
      <c r="R42" s="143"/>
      <c r="S42" s="144"/>
      <c r="T42" s="145"/>
      <c r="U42" s="146"/>
      <c r="V42" s="147"/>
      <c r="W42" s="139" t="str">
        <f t="shared" si="8"/>
        <v>Formula</v>
      </c>
      <c r="X42" s="142"/>
      <c r="Y42" s="14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row>
    <row r="43" spans="1:50" s="25" customFormat="1" ht="39.9" customHeight="1">
      <c r="A43" s="128"/>
      <c r="B43" s="129"/>
      <c r="C43" s="130"/>
      <c r="D43" s="130"/>
      <c r="E43" s="131" t="s">
        <v>267</v>
      </c>
      <c r="F43" s="132"/>
      <c r="G43" s="133" t="s">
        <v>268</v>
      </c>
      <c r="H43" s="134"/>
      <c r="I43" s="135"/>
      <c r="J43" s="136" t="str">
        <f t="shared" si="6"/>
        <v>Formula</v>
      </c>
      <c r="K43" s="137" t="s">
        <v>269</v>
      </c>
      <c r="L43" s="135"/>
      <c r="M43" s="138" t="str">
        <f>IFERROR(CHOOSE(MATCH(K43,{"Coal","Diesel","Fuel oil","Kerosene","LPG","Natural gas","Wood deforested","Wood reforested","Other"},0),96.3,74.1,77.4,71.5,63.1,56.1,109.6,0,"Add details in last column"),"Formula")</f>
        <v>Formula</v>
      </c>
      <c r="N43" s="139" t="str">
        <f t="shared" si="7"/>
        <v>Formula</v>
      </c>
      <c r="O43" s="140"/>
      <c r="P43" s="141"/>
      <c r="Q43" s="142"/>
      <c r="R43" s="143"/>
      <c r="S43" s="144"/>
      <c r="T43" s="145"/>
      <c r="U43" s="146"/>
      <c r="V43" s="147"/>
      <c r="W43" s="139" t="str">
        <f t="shared" si="8"/>
        <v>Formula</v>
      </c>
      <c r="X43" s="142"/>
      <c r="Y43" s="14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row>
    <row r="44" spans="1:50" s="25" customFormat="1" ht="39.9" customHeight="1">
      <c r="A44" s="128"/>
      <c r="B44" s="129"/>
      <c r="C44" s="130"/>
      <c r="D44" s="130"/>
      <c r="E44" s="131" t="s">
        <v>270</v>
      </c>
      <c r="F44" s="132"/>
      <c r="G44" s="133" t="s">
        <v>271</v>
      </c>
      <c r="H44" s="134"/>
      <c r="I44" s="135"/>
      <c r="J44" s="136" t="str">
        <f t="shared" si="6"/>
        <v>Formula</v>
      </c>
      <c r="K44" s="137" t="s">
        <v>272</v>
      </c>
      <c r="L44" s="135"/>
      <c r="M44" s="138" t="str">
        <f>IFERROR(CHOOSE(MATCH(K44,{"Coal","Diesel","Fuel oil","Kerosene","LPG","Natural gas","Wood deforested","Wood reforested","Other"},0),96.3,74.1,77.4,71.5,63.1,56.1,109.6,0,"Add details in last column"),"Formula")</f>
        <v>Formula</v>
      </c>
      <c r="N44" s="139" t="str">
        <f t="shared" si="7"/>
        <v>Formula</v>
      </c>
      <c r="O44" s="140"/>
      <c r="P44" s="141"/>
      <c r="Q44" s="142"/>
      <c r="R44" s="143"/>
      <c r="S44" s="144"/>
      <c r="T44" s="145"/>
      <c r="U44" s="146"/>
      <c r="V44" s="147"/>
      <c r="W44" s="139" t="str">
        <f t="shared" si="8"/>
        <v>Formula</v>
      </c>
      <c r="X44" s="142"/>
      <c r="Y44" s="14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row>
    <row r="45" spans="1:50" s="25" customFormat="1" ht="39.9" customHeight="1">
      <c r="A45" s="128"/>
      <c r="B45" s="129"/>
      <c r="C45" s="130"/>
      <c r="D45" s="130"/>
      <c r="E45" s="131" t="s">
        <v>273</v>
      </c>
      <c r="F45" s="132"/>
      <c r="G45" s="133" t="s">
        <v>274</v>
      </c>
      <c r="H45" s="134"/>
      <c r="I45" s="135"/>
      <c r="J45" s="136" t="str">
        <f t="shared" si="6"/>
        <v>Formula</v>
      </c>
      <c r="K45" s="137" t="s">
        <v>275</v>
      </c>
      <c r="L45" s="135"/>
      <c r="M45" s="138" t="str">
        <f>IFERROR(CHOOSE(MATCH(K45,{"Coal","Diesel","Fuel oil","Kerosene","LPG","Natural gas","Wood deforested","Wood reforested","Other"},0),96.3,74.1,77.4,71.5,63.1,56.1,109.6,0,"Add details in last column"),"Formula")</f>
        <v>Formula</v>
      </c>
      <c r="N45" s="139" t="str">
        <f t="shared" si="7"/>
        <v>Formula</v>
      </c>
      <c r="O45" s="140"/>
      <c r="P45" s="141"/>
      <c r="Q45" s="142"/>
      <c r="R45" s="143"/>
      <c r="S45" s="144"/>
      <c r="T45" s="145"/>
      <c r="U45" s="146"/>
      <c r="V45" s="147"/>
      <c r="W45" s="139" t="str">
        <f t="shared" si="8"/>
        <v>Formula</v>
      </c>
      <c r="X45" s="142"/>
      <c r="Y45" s="14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row>
    <row r="46" spans="1:50" s="24" customFormat="1" ht="39.9" customHeight="1">
      <c r="A46" s="128"/>
      <c r="B46" s="129"/>
      <c r="C46" s="130"/>
      <c r="D46" s="130"/>
      <c r="E46" s="131" t="s">
        <v>276</v>
      </c>
      <c r="F46" s="132"/>
      <c r="G46" s="133" t="s">
        <v>277</v>
      </c>
      <c r="H46" s="134"/>
      <c r="I46" s="135"/>
      <c r="J46" s="136" t="str">
        <f>IF(H46*I46=0,"Formula",H46*I46)</f>
        <v>Formula</v>
      </c>
      <c r="K46" s="137" t="s">
        <v>278</v>
      </c>
      <c r="L46" s="135"/>
      <c r="M46" s="138" t="str">
        <f>IFERROR(CHOOSE(MATCH(K46,{"Coal","Diesel","Fuel oil","Kerosene","LPG","Natural gas","Wood deforested","Wood reforested","Other"},0),96.3,74.1,77.4,71.5,63.1,56.1,109.6,0,"Add details in last column"),"Formula")</f>
        <v>Formula</v>
      </c>
      <c r="N46" s="139" t="str">
        <f>IFERROR(L46*M46/1000,"Formula")</f>
        <v>Formula</v>
      </c>
      <c r="O46" s="140"/>
      <c r="P46" s="141"/>
      <c r="Q46" s="142"/>
      <c r="R46" s="143"/>
      <c r="S46" s="144"/>
      <c r="T46" s="145"/>
      <c r="U46" s="146"/>
      <c r="V46" s="147"/>
      <c r="W46" s="139" t="str">
        <f>IFERROR(U46/V46,"Formula")</f>
        <v>Formula</v>
      </c>
      <c r="X46" s="142"/>
      <c r="Y46" s="14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row>
    <row r="47" spans="1:50" s="24" customFormat="1" ht="39.9" customHeight="1">
      <c r="A47" s="128"/>
      <c r="B47" s="129"/>
      <c r="C47" s="130"/>
      <c r="D47" s="130"/>
      <c r="E47" s="131" t="s">
        <v>279</v>
      </c>
      <c r="F47" s="132"/>
      <c r="G47" s="133" t="s">
        <v>280</v>
      </c>
      <c r="H47" s="134"/>
      <c r="I47" s="135"/>
      <c r="J47" s="136" t="str">
        <f t="shared" ref="J47:J69" si="9">IF(H47*I47=0,"Formula",H47*I47)</f>
        <v>Formula</v>
      </c>
      <c r="K47" s="137" t="s">
        <v>281</v>
      </c>
      <c r="L47" s="135"/>
      <c r="M47" s="138" t="str">
        <f>IFERROR(CHOOSE(MATCH(K47,{"Coal","Diesel","Fuel oil","Kerosene","LPG","Natural gas","Wood deforested","Wood reforested","Other"},0),96.3,74.1,77.4,71.5,63.1,56.1,109.6,0,"Add details in last column"),"Formula")</f>
        <v>Formula</v>
      </c>
      <c r="N47" s="139" t="str">
        <f t="shared" ref="N47:N69" si="10">IFERROR(L47*M47/1000,"Formula")</f>
        <v>Formula</v>
      </c>
      <c r="O47" s="140"/>
      <c r="P47" s="141"/>
      <c r="Q47" s="142"/>
      <c r="R47" s="143"/>
      <c r="S47" s="144"/>
      <c r="T47" s="145"/>
      <c r="U47" s="146"/>
      <c r="V47" s="147"/>
      <c r="W47" s="139" t="str">
        <f t="shared" ref="W47:W69" si="11">IFERROR(U47/V47,"Formula")</f>
        <v>Formula</v>
      </c>
      <c r="X47" s="142"/>
      <c r="Y47" s="14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row>
    <row r="48" spans="1:50" s="24" customFormat="1" ht="39.9" customHeight="1">
      <c r="A48" s="128"/>
      <c r="B48" s="129"/>
      <c r="C48" s="130"/>
      <c r="D48" s="130"/>
      <c r="E48" s="131" t="s">
        <v>282</v>
      </c>
      <c r="F48" s="132"/>
      <c r="G48" s="133" t="s">
        <v>283</v>
      </c>
      <c r="H48" s="134"/>
      <c r="I48" s="135"/>
      <c r="J48" s="136" t="str">
        <f t="shared" si="9"/>
        <v>Formula</v>
      </c>
      <c r="K48" s="137" t="s">
        <v>284</v>
      </c>
      <c r="L48" s="135"/>
      <c r="M48" s="138" t="str">
        <f>IFERROR(CHOOSE(MATCH(K48,{"Coal","Diesel","Fuel oil","Kerosene","LPG","Natural gas","Wood deforested","Wood reforested","Other"},0),96.3,74.1,77.4,71.5,63.1,56.1,109.6,0,"Add details in last column"),"Formula")</f>
        <v>Formula</v>
      </c>
      <c r="N48" s="139" t="str">
        <f t="shared" si="10"/>
        <v>Formula</v>
      </c>
      <c r="O48" s="140"/>
      <c r="P48" s="141"/>
      <c r="Q48" s="142"/>
      <c r="R48" s="143"/>
      <c r="S48" s="144"/>
      <c r="T48" s="145"/>
      <c r="U48" s="146"/>
      <c r="V48" s="147"/>
      <c r="W48" s="139" t="str">
        <f t="shared" si="11"/>
        <v>Formula</v>
      </c>
      <c r="X48" s="142"/>
      <c r="Y48" s="14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row>
    <row r="49" spans="1:50" s="24" customFormat="1" ht="39.9" customHeight="1">
      <c r="A49" s="128"/>
      <c r="B49" s="129"/>
      <c r="C49" s="130"/>
      <c r="D49" s="130"/>
      <c r="E49" s="131" t="s">
        <v>285</v>
      </c>
      <c r="F49" s="132"/>
      <c r="G49" s="133" t="s">
        <v>286</v>
      </c>
      <c r="H49" s="134"/>
      <c r="I49" s="135"/>
      <c r="J49" s="136" t="str">
        <f t="shared" si="9"/>
        <v>Formula</v>
      </c>
      <c r="K49" s="137" t="s">
        <v>287</v>
      </c>
      <c r="L49" s="135"/>
      <c r="M49" s="138" t="str">
        <f>IFERROR(CHOOSE(MATCH(K49,{"Coal","Diesel","Fuel oil","Kerosene","LPG","Natural gas","Wood deforested","Wood reforested","Other"},0),96.3,74.1,77.4,71.5,63.1,56.1,109.6,0,"Add details in last column"),"Formula")</f>
        <v>Formula</v>
      </c>
      <c r="N49" s="139" t="str">
        <f t="shared" si="10"/>
        <v>Formula</v>
      </c>
      <c r="O49" s="140"/>
      <c r="P49" s="141"/>
      <c r="Q49" s="142"/>
      <c r="R49" s="143"/>
      <c r="S49" s="144"/>
      <c r="T49" s="145"/>
      <c r="U49" s="146"/>
      <c r="V49" s="147"/>
      <c r="W49" s="139" t="str">
        <f t="shared" si="11"/>
        <v>Formula</v>
      </c>
      <c r="X49" s="142"/>
      <c r="Y49" s="14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row>
    <row r="50" spans="1:50" s="24" customFormat="1" ht="39.9" customHeight="1">
      <c r="A50" s="128"/>
      <c r="B50" s="129"/>
      <c r="C50" s="130"/>
      <c r="D50" s="130"/>
      <c r="E50" s="131" t="s">
        <v>288</v>
      </c>
      <c r="F50" s="132"/>
      <c r="G50" s="133" t="s">
        <v>289</v>
      </c>
      <c r="H50" s="134"/>
      <c r="I50" s="135"/>
      <c r="J50" s="136" t="str">
        <f t="shared" si="9"/>
        <v>Formula</v>
      </c>
      <c r="K50" s="137" t="s">
        <v>290</v>
      </c>
      <c r="L50" s="135"/>
      <c r="M50" s="138" t="str">
        <f>IFERROR(CHOOSE(MATCH(K50,{"Coal","Diesel","Fuel oil","Kerosene","LPG","Natural gas","Wood deforested","Wood reforested","Other"},0),96.3,74.1,77.4,71.5,63.1,56.1,109.6,0,"Add details in last column"),"Formula")</f>
        <v>Formula</v>
      </c>
      <c r="N50" s="139" t="str">
        <f t="shared" si="10"/>
        <v>Formula</v>
      </c>
      <c r="O50" s="140"/>
      <c r="P50" s="141"/>
      <c r="Q50" s="142"/>
      <c r="R50" s="143"/>
      <c r="S50" s="144"/>
      <c r="T50" s="145"/>
      <c r="U50" s="146"/>
      <c r="V50" s="147"/>
      <c r="W50" s="139" t="str">
        <f t="shared" si="11"/>
        <v>Formula</v>
      </c>
      <c r="X50" s="142"/>
      <c r="Y50" s="14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row>
    <row r="51" spans="1:50" s="24" customFormat="1" ht="39.9" customHeight="1">
      <c r="A51" s="128"/>
      <c r="B51" s="129"/>
      <c r="C51" s="130"/>
      <c r="D51" s="130"/>
      <c r="E51" s="131" t="s">
        <v>291</v>
      </c>
      <c r="F51" s="132"/>
      <c r="G51" s="133" t="s">
        <v>292</v>
      </c>
      <c r="H51" s="134"/>
      <c r="I51" s="135"/>
      <c r="J51" s="136" t="str">
        <f t="shared" si="9"/>
        <v>Formula</v>
      </c>
      <c r="K51" s="137" t="s">
        <v>293</v>
      </c>
      <c r="L51" s="135"/>
      <c r="M51" s="138" t="str">
        <f>IFERROR(CHOOSE(MATCH(K51,{"Coal","Diesel","Fuel oil","Kerosene","LPG","Natural gas","Wood deforested","Wood reforested","Other"},0),96.3,74.1,77.4,71.5,63.1,56.1,109.6,0,"Add details in last column"),"Formula")</f>
        <v>Formula</v>
      </c>
      <c r="N51" s="139" t="str">
        <f t="shared" si="10"/>
        <v>Formula</v>
      </c>
      <c r="O51" s="140"/>
      <c r="P51" s="141"/>
      <c r="Q51" s="142"/>
      <c r="R51" s="143"/>
      <c r="S51" s="144"/>
      <c r="T51" s="145"/>
      <c r="U51" s="146"/>
      <c r="V51" s="147"/>
      <c r="W51" s="139" t="str">
        <f t="shared" si="11"/>
        <v>Formula</v>
      </c>
      <c r="X51" s="142"/>
      <c r="Y51" s="14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row>
    <row r="52" spans="1:50" s="25" customFormat="1" ht="39.9" customHeight="1">
      <c r="A52" s="128"/>
      <c r="B52" s="129"/>
      <c r="C52" s="130"/>
      <c r="D52" s="130"/>
      <c r="E52" s="131" t="s">
        <v>294</v>
      </c>
      <c r="F52" s="132"/>
      <c r="G52" s="133" t="s">
        <v>295</v>
      </c>
      <c r="H52" s="134"/>
      <c r="I52" s="135"/>
      <c r="J52" s="136" t="str">
        <f t="shared" si="9"/>
        <v>Formula</v>
      </c>
      <c r="K52" s="137" t="s">
        <v>296</v>
      </c>
      <c r="L52" s="135"/>
      <c r="M52" s="138" t="str">
        <f>IFERROR(CHOOSE(MATCH(K52,{"Coal","Diesel","Fuel oil","Kerosene","LPG","Natural gas","Wood deforested","Wood reforested","Other"},0),96.3,74.1,77.4,71.5,63.1,56.1,109.6,0,"Add details in last column"),"Formula")</f>
        <v>Formula</v>
      </c>
      <c r="N52" s="139" t="str">
        <f t="shared" si="10"/>
        <v>Formula</v>
      </c>
      <c r="O52" s="140"/>
      <c r="P52" s="141"/>
      <c r="Q52" s="142"/>
      <c r="R52" s="143"/>
      <c r="S52" s="144"/>
      <c r="T52" s="145"/>
      <c r="U52" s="146"/>
      <c r="V52" s="147"/>
      <c r="W52" s="139" t="str">
        <f t="shared" si="11"/>
        <v>Formula</v>
      </c>
      <c r="X52" s="142"/>
      <c r="Y52" s="14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row>
    <row r="53" spans="1:50" s="25" customFormat="1" ht="39.9" customHeight="1">
      <c r="A53" s="128"/>
      <c r="B53" s="129"/>
      <c r="C53" s="130"/>
      <c r="D53" s="130"/>
      <c r="E53" s="131" t="s">
        <v>297</v>
      </c>
      <c r="F53" s="132"/>
      <c r="G53" s="133" t="s">
        <v>298</v>
      </c>
      <c r="H53" s="134"/>
      <c r="I53" s="135"/>
      <c r="J53" s="136" t="str">
        <f t="shared" si="9"/>
        <v>Formula</v>
      </c>
      <c r="K53" s="137" t="s">
        <v>299</v>
      </c>
      <c r="L53" s="135"/>
      <c r="M53" s="138" t="str">
        <f>IFERROR(CHOOSE(MATCH(K53,{"Coal","Diesel","Fuel oil","Kerosene","LPG","Natural gas","Wood deforested","Wood reforested","Other"},0),96.3,74.1,77.4,71.5,63.1,56.1,109.6,0,"Add details in last column"),"Formula")</f>
        <v>Formula</v>
      </c>
      <c r="N53" s="139" t="str">
        <f t="shared" si="10"/>
        <v>Formula</v>
      </c>
      <c r="O53" s="140"/>
      <c r="P53" s="141"/>
      <c r="Q53" s="142"/>
      <c r="R53" s="143"/>
      <c r="S53" s="144"/>
      <c r="T53" s="145"/>
      <c r="U53" s="146"/>
      <c r="V53" s="147"/>
      <c r="W53" s="139" t="str">
        <f t="shared" si="11"/>
        <v>Formula</v>
      </c>
      <c r="X53" s="142"/>
      <c r="Y53" s="14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row>
    <row r="54" spans="1:50" s="25" customFormat="1" ht="39.9" customHeight="1">
      <c r="A54" s="128"/>
      <c r="B54" s="129"/>
      <c r="C54" s="130"/>
      <c r="D54" s="130"/>
      <c r="E54" s="131" t="s">
        <v>300</v>
      </c>
      <c r="F54" s="132"/>
      <c r="G54" s="133" t="s">
        <v>301</v>
      </c>
      <c r="H54" s="134"/>
      <c r="I54" s="135"/>
      <c r="J54" s="136" t="str">
        <f t="shared" si="9"/>
        <v>Formula</v>
      </c>
      <c r="K54" s="137" t="s">
        <v>302</v>
      </c>
      <c r="L54" s="135"/>
      <c r="M54" s="138" t="str">
        <f>IFERROR(CHOOSE(MATCH(K54,{"Coal","Diesel","Fuel oil","Kerosene","LPG","Natural gas","Wood deforested","Wood reforested","Other"},0),96.3,74.1,77.4,71.5,63.1,56.1,109.6,0,"Add details in last column"),"Formula")</f>
        <v>Formula</v>
      </c>
      <c r="N54" s="139" t="str">
        <f t="shared" si="10"/>
        <v>Formula</v>
      </c>
      <c r="O54" s="140"/>
      <c r="P54" s="141"/>
      <c r="Q54" s="142"/>
      <c r="R54" s="143"/>
      <c r="S54" s="144"/>
      <c r="T54" s="145"/>
      <c r="U54" s="146"/>
      <c r="V54" s="147"/>
      <c r="W54" s="139" t="str">
        <f t="shared" si="11"/>
        <v>Formula</v>
      </c>
      <c r="X54" s="142"/>
      <c r="Y54" s="14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row>
    <row r="55" spans="1:50" s="25" customFormat="1" ht="39.9" customHeight="1">
      <c r="A55" s="128"/>
      <c r="B55" s="129"/>
      <c r="C55" s="130"/>
      <c r="D55" s="130"/>
      <c r="E55" s="131" t="s">
        <v>303</v>
      </c>
      <c r="F55" s="132"/>
      <c r="G55" s="133" t="s">
        <v>304</v>
      </c>
      <c r="H55" s="134"/>
      <c r="I55" s="135"/>
      <c r="J55" s="136" t="str">
        <f t="shared" si="9"/>
        <v>Formula</v>
      </c>
      <c r="K55" s="137" t="s">
        <v>305</v>
      </c>
      <c r="L55" s="135"/>
      <c r="M55" s="138" t="str">
        <f>IFERROR(CHOOSE(MATCH(K55,{"Coal","Diesel","Fuel oil","Kerosene","LPG","Natural gas","Wood deforested","Wood reforested","Other"},0),96.3,74.1,77.4,71.5,63.1,56.1,109.6,0,"Add details in last column"),"Formula")</f>
        <v>Formula</v>
      </c>
      <c r="N55" s="139" t="str">
        <f t="shared" si="10"/>
        <v>Formula</v>
      </c>
      <c r="O55" s="140"/>
      <c r="P55" s="141"/>
      <c r="Q55" s="142"/>
      <c r="R55" s="143"/>
      <c r="S55" s="144"/>
      <c r="T55" s="145"/>
      <c r="U55" s="146"/>
      <c r="V55" s="147"/>
      <c r="W55" s="139" t="str">
        <f t="shared" si="11"/>
        <v>Formula</v>
      </c>
      <c r="X55" s="142"/>
      <c r="Y55" s="14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row>
    <row r="56" spans="1:50" s="25" customFormat="1" ht="39.9" customHeight="1">
      <c r="A56" s="128"/>
      <c r="B56" s="129"/>
      <c r="C56" s="130"/>
      <c r="D56" s="130"/>
      <c r="E56" s="131" t="s">
        <v>306</v>
      </c>
      <c r="F56" s="132"/>
      <c r="G56" s="133" t="s">
        <v>307</v>
      </c>
      <c r="H56" s="134"/>
      <c r="I56" s="135"/>
      <c r="J56" s="136" t="str">
        <f t="shared" si="9"/>
        <v>Formula</v>
      </c>
      <c r="K56" s="137" t="s">
        <v>308</v>
      </c>
      <c r="L56" s="135"/>
      <c r="M56" s="138" t="str">
        <f>IFERROR(CHOOSE(MATCH(K56,{"Coal","Diesel","Fuel oil","Kerosene","LPG","Natural gas","Wood deforested","Wood reforested","Other"},0),96.3,74.1,77.4,71.5,63.1,56.1,109.6,0,"Add details in last column"),"Formula")</f>
        <v>Formula</v>
      </c>
      <c r="N56" s="139" t="str">
        <f t="shared" si="10"/>
        <v>Formula</v>
      </c>
      <c r="O56" s="140"/>
      <c r="P56" s="141"/>
      <c r="Q56" s="142"/>
      <c r="R56" s="143"/>
      <c r="S56" s="144"/>
      <c r="T56" s="145"/>
      <c r="U56" s="146"/>
      <c r="V56" s="147"/>
      <c r="W56" s="139" t="str">
        <f t="shared" si="11"/>
        <v>Formula</v>
      </c>
      <c r="X56" s="142"/>
      <c r="Y56" s="14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row>
    <row r="57" spans="1:50" s="25" customFormat="1" ht="39.9" customHeight="1">
      <c r="A57" s="128"/>
      <c r="B57" s="129"/>
      <c r="C57" s="130"/>
      <c r="D57" s="130"/>
      <c r="E57" s="131" t="s">
        <v>309</v>
      </c>
      <c r="F57" s="132"/>
      <c r="G57" s="133" t="s">
        <v>310</v>
      </c>
      <c r="H57" s="134"/>
      <c r="I57" s="135"/>
      <c r="J57" s="136" t="str">
        <f t="shared" si="9"/>
        <v>Formula</v>
      </c>
      <c r="K57" s="137" t="s">
        <v>311</v>
      </c>
      <c r="L57" s="135"/>
      <c r="M57" s="138" t="str">
        <f>IFERROR(CHOOSE(MATCH(K57,{"Coal","Diesel","Fuel oil","Kerosene","LPG","Natural gas","Wood deforested","Wood reforested","Other"},0),96.3,74.1,77.4,71.5,63.1,56.1,109.6,0,"Add details in last column"),"Formula")</f>
        <v>Formula</v>
      </c>
      <c r="N57" s="139" t="str">
        <f t="shared" si="10"/>
        <v>Formula</v>
      </c>
      <c r="O57" s="140"/>
      <c r="P57" s="141"/>
      <c r="Q57" s="142"/>
      <c r="R57" s="143"/>
      <c r="S57" s="144"/>
      <c r="T57" s="145"/>
      <c r="U57" s="146"/>
      <c r="V57" s="147"/>
      <c r="W57" s="139" t="str">
        <f t="shared" si="11"/>
        <v>Formula</v>
      </c>
      <c r="X57" s="142"/>
      <c r="Y57" s="14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row>
    <row r="58" spans="1:50" s="24" customFormat="1" ht="39.9" customHeight="1">
      <c r="A58" s="128"/>
      <c r="B58" s="129"/>
      <c r="C58" s="130"/>
      <c r="D58" s="130"/>
      <c r="E58" s="131" t="s">
        <v>312</v>
      </c>
      <c r="F58" s="132"/>
      <c r="G58" s="133" t="s">
        <v>313</v>
      </c>
      <c r="H58" s="134"/>
      <c r="I58" s="135"/>
      <c r="J58" s="136" t="str">
        <f t="shared" si="9"/>
        <v>Formula</v>
      </c>
      <c r="K58" s="137" t="s">
        <v>314</v>
      </c>
      <c r="L58" s="135"/>
      <c r="M58" s="138" t="str">
        <f>IFERROR(CHOOSE(MATCH(K58,{"Coal","Diesel","Fuel oil","Kerosene","LPG","Natural gas","Wood deforested","Wood reforested","Other"},0),96.3,74.1,77.4,71.5,63.1,56.1,109.6,0,"Add details in last column"),"Formula")</f>
        <v>Formula</v>
      </c>
      <c r="N58" s="139" t="str">
        <f t="shared" si="10"/>
        <v>Formula</v>
      </c>
      <c r="O58" s="140"/>
      <c r="P58" s="141"/>
      <c r="Q58" s="142"/>
      <c r="R58" s="143"/>
      <c r="S58" s="144"/>
      <c r="T58" s="145"/>
      <c r="U58" s="146"/>
      <c r="V58" s="147"/>
      <c r="W58" s="139" t="str">
        <f t="shared" si="11"/>
        <v>Formula</v>
      </c>
      <c r="X58" s="142"/>
      <c r="Y58" s="14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row>
    <row r="59" spans="1:50" s="24" customFormat="1" ht="39.9" customHeight="1">
      <c r="A59" s="128"/>
      <c r="B59" s="129"/>
      <c r="C59" s="130"/>
      <c r="D59" s="130"/>
      <c r="E59" s="131" t="s">
        <v>315</v>
      </c>
      <c r="F59" s="132"/>
      <c r="G59" s="133" t="s">
        <v>316</v>
      </c>
      <c r="H59" s="134"/>
      <c r="I59" s="135"/>
      <c r="J59" s="136" t="str">
        <f t="shared" si="9"/>
        <v>Formula</v>
      </c>
      <c r="K59" s="137" t="s">
        <v>317</v>
      </c>
      <c r="L59" s="135"/>
      <c r="M59" s="138" t="str">
        <f>IFERROR(CHOOSE(MATCH(K59,{"Coal","Diesel","Fuel oil","Kerosene","LPG","Natural gas","Wood deforested","Wood reforested","Other"},0),96.3,74.1,77.4,71.5,63.1,56.1,109.6,0,"Add details in last column"),"Formula")</f>
        <v>Formula</v>
      </c>
      <c r="N59" s="139" t="str">
        <f t="shared" si="10"/>
        <v>Formula</v>
      </c>
      <c r="O59" s="140"/>
      <c r="P59" s="141"/>
      <c r="Q59" s="142"/>
      <c r="R59" s="143"/>
      <c r="S59" s="144"/>
      <c r="T59" s="145"/>
      <c r="U59" s="146"/>
      <c r="V59" s="147"/>
      <c r="W59" s="139" t="str">
        <f t="shared" si="11"/>
        <v>Formula</v>
      </c>
      <c r="X59" s="142"/>
      <c r="Y59" s="14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row>
    <row r="60" spans="1:50" s="24" customFormat="1" ht="39.9" customHeight="1">
      <c r="A60" s="128"/>
      <c r="B60" s="129"/>
      <c r="C60" s="130"/>
      <c r="D60" s="130"/>
      <c r="E60" s="131" t="s">
        <v>318</v>
      </c>
      <c r="F60" s="132"/>
      <c r="G60" s="133" t="s">
        <v>319</v>
      </c>
      <c r="H60" s="134"/>
      <c r="I60" s="135"/>
      <c r="J60" s="136" t="str">
        <f t="shared" si="9"/>
        <v>Formula</v>
      </c>
      <c r="K60" s="137" t="s">
        <v>320</v>
      </c>
      <c r="L60" s="135"/>
      <c r="M60" s="138" t="str">
        <f>IFERROR(CHOOSE(MATCH(K60,{"Coal","Diesel","Fuel oil","Kerosene","LPG","Natural gas","Wood deforested","Wood reforested","Other"},0),96.3,74.1,77.4,71.5,63.1,56.1,109.6,0,"Add details in last column"),"Formula")</f>
        <v>Formula</v>
      </c>
      <c r="N60" s="139" t="str">
        <f t="shared" si="10"/>
        <v>Formula</v>
      </c>
      <c r="O60" s="140"/>
      <c r="P60" s="141"/>
      <c r="Q60" s="142"/>
      <c r="R60" s="143"/>
      <c r="S60" s="144"/>
      <c r="T60" s="145"/>
      <c r="U60" s="146"/>
      <c r="V60" s="147"/>
      <c r="W60" s="139" t="str">
        <f t="shared" si="11"/>
        <v>Formula</v>
      </c>
      <c r="X60" s="142"/>
      <c r="Y60" s="14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row>
    <row r="61" spans="1:50" s="24" customFormat="1" ht="39.9" customHeight="1">
      <c r="A61" s="128"/>
      <c r="B61" s="129"/>
      <c r="C61" s="130"/>
      <c r="D61" s="130"/>
      <c r="E61" s="131" t="s">
        <v>321</v>
      </c>
      <c r="F61" s="132"/>
      <c r="G61" s="133" t="s">
        <v>322</v>
      </c>
      <c r="H61" s="134"/>
      <c r="I61" s="135"/>
      <c r="J61" s="136" t="str">
        <f t="shared" si="9"/>
        <v>Formula</v>
      </c>
      <c r="K61" s="137" t="s">
        <v>323</v>
      </c>
      <c r="L61" s="135"/>
      <c r="M61" s="138" t="str">
        <f>IFERROR(CHOOSE(MATCH(K61,{"Coal","Diesel","Fuel oil","Kerosene","LPG","Natural gas","Wood deforested","Wood reforested","Other"},0),96.3,74.1,77.4,71.5,63.1,56.1,109.6,0,"Add details in last column"),"Formula")</f>
        <v>Formula</v>
      </c>
      <c r="N61" s="139" t="str">
        <f t="shared" si="10"/>
        <v>Formula</v>
      </c>
      <c r="O61" s="140"/>
      <c r="P61" s="141"/>
      <c r="Q61" s="142"/>
      <c r="R61" s="143"/>
      <c r="S61" s="144"/>
      <c r="T61" s="145"/>
      <c r="U61" s="146"/>
      <c r="V61" s="147"/>
      <c r="W61" s="139" t="str">
        <f t="shared" si="11"/>
        <v>Formula</v>
      </c>
      <c r="X61" s="142"/>
      <c r="Y61" s="14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row>
    <row r="62" spans="1:50" s="24" customFormat="1" ht="39.9" customHeight="1">
      <c r="A62" s="128"/>
      <c r="B62" s="129"/>
      <c r="C62" s="130"/>
      <c r="D62" s="130"/>
      <c r="E62" s="131" t="s">
        <v>324</v>
      </c>
      <c r="F62" s="132"/>
      <c r="G62" s="133" t="s">
        <v>325</v>
      </c>
      <c r="H62" s="134"/>
      <c r="I62" s="135"/>
      <c r="J62" s="136" t="str">
        <f t="shared" si="9"/>
        <v>Formula</v>
      </c>
      <c r="K62" s="137" t="s">
        <v>326</v>
      </c>
      <c r="L62" s="135"/>
      <c r="M62" s="138" t="str">
        <f>IFERROR(CHOOSE(MATCH(K62,{"Coal","Diesel","Fuel oil","Kerosene","LPG","Natural gas","Wood deforested","Wood reforested","Other"},0),96.3,74.1,77.4,71.5,63.1,56.1,109.6,0,"Add details in last column"),"Formula")</f>
        <v>Formula</v>
      </c>
      <c r="N62" s="139" t="str">
        <f t="shared" si="10"/>
        <v>Formula</v>
      </c>
      <c r="O62" s="140"/>
      <c r="P62" s="141"/>
      <c r="Q62" s="142"/>
      <c r="R62" s="143"/>
      <c r="S62" s="144"/>
      <c r="T62" s="145"/>
      <c r="U62" s="146"/>
      <c r="V62" s="147"/>
      <c r="W62" s="139" t="str">
        <f t="shared" si="11"/>
        <v>Formula</v>
      </c>
      <c r="X62" s="142"/>
      <c r="Y62" s="14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row>
    <row r="63" spans="1:50" s="24" customFormat="1" ht="39.9" customHeight="1">
      <c r="A63" s="128"/>
      <c r="B63" s="129"/>
      <c r="C63" s="130"/>
      <c r="D63" s="130"/>
      <c r="E63" s="131" t="s">
        <v>327</v>
      </c>
      <c r="F63" s="132"/>
      <c r="G63" s="133" t="s">
        <v>328</v>
      </c>
      <c r="H63" s="134"/>
      <c r="I63" s="135"/>
      <c r="J63" s="136" t="str">
        <f t="shared" si="9"/>
        <v>Formula</v>
      </c>
      <c r="K63" s="137" t="s">
        <v>329</v>
      </c>
      <c r="L63" s="135"/>
      <c r="M63" s="138" t="str">
        <f>IFERROR(CHOOSE(MATCH(K63,{"Coal","Diesel","Fuel oil","Kerosene","LPG","Natural gas","Wood deforested","Wood reforested","Other"},0),96.3,74.1,77.4,71.5,63.1,56.1,109.6,0,"Add details in last column"),"Formula")</f>
        <v>Formula</v>
      </c>
      <c r="N63" s="139" t="str">
        <f t="shared" si="10"/>
        <v>Formula</v>
      </c>
      <c r="O63" s="140"/>
      <c r="P63" s="141"/>
      <c r="Q63" s="142"/>
      <c r="R63" s="143"/>
      <c r="S63" s="144"/>
      <c r="T63" s="145"/>
      <c r="U63" s="146"/>
      <c r="V63" s="147"/>
      <c r="W63" s="139" t="str">
        <f t="shared" si="11"/>
        <v>Formula</v>
      </c>
      <c r="X63" s="142"/>
      <c r="Y63" s="14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row>
    <row r="64" spans="1:50" s="25" customFormat="1" ht="39.9" customHeight="1">
      <c r="A64" s="128"/>
      <c r="B64" s="129"/>
      <c r="C64" s="130"/>
      <c r="D64" s="130"/>
      <c r="E64" s="131" t="s">
        <v>330</v>
      </c>
      <c r="F64" s="132"/>
      <c r="G64" s="133" t="s">
        <v>331</v>
      </c>
      <c r="H64" s="134"/>
      <c r="I64" s="135"/>
      <c r="J64" s="136" t="str">
        <f t="shared" si="9"/>
        <v>Formula</v>
      </c>
      <c r="K64" s="137" t="s">
        <v>332</v>
      </c>
      <c r="L64" s="135"/>
      <c r="M64" s="138" t="str">
        <f>IFERROR(CHOOSE(MATCH(K64,{"Coal","Diesel","Fuel oil","Kerosene","LPG","Natural gas","Wood deforested","Wood reforested","Other"},0),96.3,74.1,77.4,71.5,63.1,56.1,109.6,0,"Add details in last column"),"Formula")</f>
        <v>Formula</v>
      </c>
      <c r="N64" s="139" t="str">
        <f t="shared" si="10"/>
        <v>Formula</v>
      </c>
      <c r="O64" s="140"/>
      <c r="P64" s="141"/>
      <c r="Q64" s="142"/>
      <c r="R64" s="143"/>
      <c r="S64" s="144"/>
      <c r="T64" s="145"/>
      <c r="U64" s="146"/>
      <c r="V64" s="147"/>
      <c r="W64" s="139" t="str">
        <f t="shared" si="11"/>
        <v>Formula</v>
      </c>
      <c r="X64" s="142"/>
      <c r="Y64" s="14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row>
    <row r="65" spans="1:50" s="25" customFormat="1" ht="39.9" customHeight="1">
      <c r="A65" s="128"/>
      <c r="B65" s="129"/>
      <c r="C65" s="130"/>
      <c r="D65" s="130"/>
      <c r="E65" s="131" t="s">
        <v>333</v>
      </c>
      <c r="F65" s="132"/>
      <c r="G65" s="133" t="s">
        <v>334</v>
      </c>
      <c r="H65" s="134"/>
      <c r="I65" s="135"/>
      <c r="J65" s="136" t="str">
        <f t="shared" si="9"/>
        <v>Formula</v>
      </c>
      <c r="K65" s="137" t="s">
        <v>335</v>
      </c>
      <c r="L65" s="135"/>
      <c r="M65" s="138" t="str">
        <f>IFERROR(CHOOSE(MATCH(K65,{"Coal","Diesel","Fuel oil","Kerosene","LPG","Natural gas","Wood deforested","Wood reforested","Other"},0),96.3,74.1,77.4,71.5,63.1,56.1,109.6,0,"Add details in last column"),"Formula")</f>
        <v>Formula</v>
      </c>
      <c r="N65" s="139" t="str">
        <f t="shared" si="10"/>
        <v>Formula</v>
      </c>
      <c r="O65" s="140"/>
      <c r="P65" s="141"/>
      <c r="Q65" s="142"/>
      <c r="R65" s="143"/>
      <c r="S65" s="144"/>
      <c r="T65" s="145"/>
      <c r="U65" s="146"/>
      <c r="V65" s="147"/>
      <c r="W65" s="139" t="str">
        <f t="shared" si="11"/>
        <v>Formula</v>
      </c>
      <c r="X65" s="142"/>
      <c r="Y65" s="14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row>
    <row r="66" spans="1:50" s="25" customFormat="1" ht="39.9" customHeight="1">
      <c r="A66" s="128"/>
      <c r="B66" s="129"/>
      <c r="C66" s="130"/>
      <c r="D66" s="130"/>
      <c r="E66" s="131" t="s">
        <v>336</v>
      </c>
      <c r="F66" s="132"/>
      <c r="G66" s="133" t="s">
        <v>337</v>
      </c>
      <c r="H66" s="134"/>
      <c r="I66" s="135"/>
      <c r="J66" s="136" t="str">
        <f t="shared" si="9"/>
        <v>Formula</v>
      </c>
      <c r="K66" s="137" t="s">
        <v>338</v>
      </c>
      <c r="L66" s="135"/>
      <c r="M66" s="138" t="str">
        <f>IFERROR(CHOOSE(MATCH(K66,{"Coal","Diesel","Fuel oil","Kerosene","LPG","Natural gas","Wood deforested","Wood reforested","Other"},0),96.3,74.1,77.4,71.5,63.1,56.1,109.6,0,"Add details in last column"),"Formula")</f>
        <v>Formula</v>
      </c>
      <c r="N66" s="139" t="str">
        <f t="shared" si="10"/>
        <v>Formula</v>
      </c>
      <c r="O66" s="140"/>
      <c r="P66" s="141"/>
      <c r="Q66" s="142"/>
      <c r="R66" s="143"/>
      <c r="S66" s="144"/>
      <c r="T66" s="145"/>
      <c r="U66" s="146"/>
      <c r="V66" s="147"/>
      <c r="W66" s="139" t="str">
        <f t="shared" si="11"/>
        <v>Formula</v>
      </c>
      <c r="X66" s="142"/>
      <c r="Y66" s="14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row>
    <row r="67" spans="1:50" s="25" customFormat="1" ht="39.9" customHeight="1">
      <c r="A67" s="128"/>
      <c r="B67" s="129"/>
      <c r="C67" s="130"/>
      <c r="D67" s="130"/>
      <c r="E67" s="131" t="s">
        <v>339</v>
      </c>
      <c r="F67" s="132"/>
      <c r="G67" s="133" t="s">
        <v>340</v>
      </c>
      <c r="H67" s="134"/>
      <c r="I67" s="135"/>
      <c r="J67" s="136" t="str">
        <f t="shared" si="9"/>
        <v>Formula</v>
      </c>
      <c r="K67" s="137" t="s">
        <v>341</v>
      </c>
      <c r="L67" s="135"/>
      <c r="M67" s="138" t="str">
        <f>IFERROR(CHOOSE(MATCH(K67,{"Coal","Diesel","Fuel oil","Kerosene","LPG","Natural gas","Wood deforested","Wood reforested","Other"},0),96.3,74.1,77.4,71.5,63.1,56.1,109.6,0,"Add details in last column"),"Formula")</f>
        <v>Formula</v>
      </c>
      <c r="N67" s="139" t="str">
        <f t="shared" si="10"/>
        <v>Formula</v>
      </c>
      <c r="O67" s="140"/>
      <c r="P67" s="141"/>
      <c r="Q67" s="142"/>
      <c r="R67" s="143"/>
      <c r="S67" s="144"/>
      <c r="T67" s="145"/>
      <c r="U67" s="146"/>
      <c r="V67" s="147"/>
      <c r="W67" s="139" t="str">
        <f t="shared" si="11"/>
        <v>Formula</v>
      </c>
      <c r="X67" s="142"/>
      <c r="Y67" s="14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row>
    <row r="68" spans="1:50" s="25" customFormat="1" ht="39.9" customHeight="1">
      <c r="A68" s="128"/>
      <c r="B68" s="129"/>
      <c r="C68" s="130"/>
      <c r="D68" s="130"/>
      <c r="E68" s="131" t="s">
        <v>342</v>
      </c>
      <c r="F68" s="132"/>
      <c r="G68" s="133" t="s">
        <v>343</v>
      </c>
      <c r="H68" s="134"/>
      <c r="I68" s="135"/>
      <c r="J68" s="136" t="str">
        <f t="shared" si="9"/>
        <v>Formula</v>
      </c>
      <c r="K68" s="137" t="s">
        <v>344</v>
      </c>
      <c r="L68" s="135"/>
      <c r="M68" s="138" t="str">
        <f>IFERROR(CHOOSE(MATCH(K68,{"Coal","Diesel","Fuel oil","Kerosene","LPG","Natural gas","Wood deforested","Wood reforested","Other"},0),96.3,74.1,77.4,71.5,63.1,56.1,109.6,0,"Add details in last column"),"Formula")</f>
        <v>Formula</v>
      </c>
      <c r="N68" s="139" t="str">
        <f t="shared" si="10"/>
        <v>Formula</v>
      </c>
      <c r="O68" s="140"/>
      <c r="P68" s="141"/>
      <c r="Q68" s="142"/>
      <c r="R68" s="143"/>
      <c r="S68" s="144"/>
      <c r="T68" s="145"/>
      <c r="U68" s="146"/>
      <c r="V68" s="147"/>
      <c r="W68" s="139" t="str">
        <f t="shared" si="11"/>
        <v>Formula</v>
      </c>
      <c r="X68" s="142"/>
      <c r="Y68" s="14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row>
    <row r="69" spans="1:50" s="25" customFormat="1" ht="39.9" customHeight="1">
      <c r="A69" s="128"/>
      <c r="B69" s="129"/>
      <c r="C69" s="130"/>
      <c r="D69" s="130"/>
      <c r="E69" s="131" t="s">
        <v>345</v>
      </c>
      <c r="F69" s="132"/>
      <c r="G69" s="133" t="s">
        <v>346</v>
      </c>
      <c r="H69" s="134"/>
      <c r="I69" s="135"/>
      <c r="J69" s="136" t="str">
        <f t="shared" si="9"/>
        <v>Formula</v>
      </c>
      <c r="K69" s="137" t="s">
        <v>347</v>
      </c>
      <c r="L69" s="135"/>
      <c r="M69" s="138" t="str">
        <f>IFERROR(CHOOSE(MATCH(K69,{"Coal","Diesel","Fuel oil","Kerosene","LPG","Natural gas","Wood deforested","Wood reforested","Other"},0),96.3,74.1,77.4,71.5,63.1,56.1,109.6,0,"Add details in last column"),"Formula")</f>
        <v>Formula</v>
      </c>
      <c r="N69" s="139" t="str">
        <f t="shared" si="10"/>
        <v>Formula</v>
      </c>
      <c r="O69" s="140"/>
      <c r="P69" s="141"/>
      <c r="Q69" s="142"/>
      <c r="R69" s="143"/>
      <c r="S69" s="144"/>
      <c r="T69" s="145"/>
      <c r="U69" s="146"/>
      <c r="V69" s="147"/>
      <c r="W69" s="139" t="str">
        <f t="shared" si="11"/>
        <v>Formula</v>
      </c>
      <c r="X69" s="142"/>
      <c r="Y69" s="14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row>
    <row r="70" spans="1:50" s="24" customFormat="1" ht="39.9" customHeight="1">
      <c r="A70" s="128"/>
      <c r="B70" s="129"/>
      <c r="C70" s="130"/>
      <c r="D70" s="130"/>
      <c r="E70" s="131" t="s">
        <v>348</v>
      </c>
      <c r="F70" s="132"/>
      <c r="G70" s="133" t="s">
        <v>349</v>
      </c>
      <c r="H70" s="134"/>
      <c r="I70" s="135"/>
      <c r="J70" s="136" t="str">
        <f>IF(H70*I70=0,"Formula",H70*I70)</f>
        <v>Formula</v>
      </c>
      <c r="K70" s="137" t="s">
        <v>350</v>
      </c>
      <c r="L70" s="135"/>
      <c r="M70" s="138" t="str">
        <f>IFERROR(CHOOSE(MATCH(K70,{"Coal","Diesel","Fuel oil","Kerosene","LPG","Natural gas","Wood deforested","Wood reforested","Other"},0),96.3,74.1,77.4,71.5,63.1,56.1,109.6,0,"Add details in last column"),"Formula")</f>
        <v>Formula</v>
      </c>
      <c r="N70" s="139" t="str">
        <f>IFERROR(L70*M70/1000,"Formula")</f>
        <v>Formula</v>
      </c>
      <c r="O70" s="140"/>
      <c r="P70" s="141"/>
      <c r="Q70" s="142"/>
      <c r="R70" s="143"/>
      <c r="S70" s="144"/>
      <c r="T70" s="145"/>
      <c r="U70" s="146"/>
      <c r="V70" s="147"/>
      <c r="W70" s="139" t="str">
        <f>IFERROR(U70/V70,"Formula")</f>
        <v>Formula</v>
      </c>
      <c r="X70" s="142"/>
      <c r="Y70" s="14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row>
    <row r="71" spans="1:50" s="24" customFormat="1" ht="39.9" customHeight="1">
      <c r="A71" s="128"/>
      <c r="B71" s="129"/>
      <c r="C71" s="130"/>
      <c r="D71" s="130"/>
      <c r="E71" s="131" t="s">
        <v>351</v>
      </c>
      <c r="F71" s="132"/>
      <c r="G71" s="133" t="s">
        <v>352</v>
      </c>
      <c r="H71" s="134"/>
      <c r="I71" s="135"/>
      <c r="J71" s="136" t="str">
        <f t="shared" ref="J71:J93" si="12">IF(H71*I71=0,"Formula",H71*I71)</f>
        <v>Formula</v>
      </c>
      <c r="K71" s="137" t="s">
        <v>353</v>
      </c>
      <c r="L71" s="135"/>
      <c r="M71" s="138" t="str">
        <f>IFERROR(CHOOSE(MATCH(K71,{"Coal","Diesel","Fuel oil","Kerosene","LPG","Natural gas","Wood deforested","Wood reforested","Other"},0),96.3,74.1,77.4,71.5,63.1,56.1,109.6,0,"Add details in last column"),"Formula")</f>
        <v>Formula</v>
      </c>
      <c r="N71" s="139" t="str">
        <f t="shared" ref="N71:N93" si="13">IFERROR(L71*M71/1000,"Formula")</f>
        <v>Formula</v>
      </c>
      <c r="O71" s="140"/>
      <c r="P71" s="141"/>
      <c r="Q71" s="142"/>
      <c r="R71" s="143"/>
      <c r="S71" s="144"/>
      <c r="T71" s="145"/>
      <c r="U71" s="146"/>
      <c r="V71" s="147"/>
      <c r="W71" s="139" t="str">
        <f t="shared" ref="W71:W93" si="14">IFERROR(U71/V71,"Formula")</f>
        <v>Formula</v>
      </c>
      <c r="X71" s="142"/>
      <c r="Y71" s="14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row>
    <row r="72" spans="1:50" s="24" customFormat="1" ht="39.9" customHeight="1">
      <c r="A72" s="128"/>
      <c r="B72" s="129"/>
      <c r="C72" s="130"/>
      <c r="D72" s="130"/>
      <c r="E72" s="131" t="s">
        <v>354</v>
      </c>
      <c r="F72" s="132"/>
      <c r="G72" s="133" t="s">
        <v>355</v>
      </c>
      <c r="H72" s="134"/>
      <c r="I72" s="135"/>
      <c r="J72" s="136" t="str">
        <f t="shared" si="12"/>
        <v>Formula</v>
      </c>
      <c r="K72" s="137" t="s">
        <v>356</v>
      </c>
      <c r="L72" s="135"/>
      <c r="M72" s="138" t="str">
        <f>IFERROR(CHOOSE(MATCH(K72,{"Coal","Diesel","Fuel oil","Kerosene","LPG","Natural gas","Wood deforested","Wood reforested","Other"},0),96.3,74.1,77.4,71.5,63.1,56.1,109.6,0,"Add details in last column"),"Formula")</f>
        <v>Formula</v>
      </c>
      <c r="N72" s="139" t="str">
        <f t="shared" si="13"/>
        <v>Formula</v>
      </c>
      <c r="O72" s="140"/>
      <c r="P72" s="141"/>
      <c r="Q72" s="142"/>
      <c r="R72" s="143"/>
      <c r="S72" s="144"/>
      <c r="T72" s="145"/>
      <c r="U72" s="146"/>
      <c r="V72" s="147"/>
      <c r="W72" s="139" t="str">
        <f t="shared" si="14"/>
        <v>Formula</v>
      </c>
      <c r="X72" s="142"/>
      <c r="Y72" s="14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row>
    <row r="73" spans="1:50" s="24" customFormat="1" ht="39.9" customHeight="1">
      <c r="A73" s="128"/>
      <c r="B73" s="129"/>
      <c r="C73" s="130"/>
      <c r="D73" s="130"/>
      <c r="E73" s="131" t="s">
        <v>357</v>
      </c>
      <c r="F73" s="132"/>
      <c r="G73" s="133" t="s">
        <v>358</v>
      </c>
      <c r="H73" s="134"/>
      <c r="I73" s="135"/>
      <c r="J73" s="136" t="str">
        <f t="shared" si="12"/>
        <v>Formula</v>
      </c>
      <c r="K73" s="137" t="s">
        <v>359</v>
      </c>
      <c r="L73" s="135"/>
      <c r="M73" s="138" t="str">
        <f>IFERROR(CHOOSE(MATCH(K73,{"Coal","Diesel","Fuel oil","Kerosene","LPG","Natural gas","Wood deforested","Wood reforested","Other"},0),96.3,74.1,77.4,71.5,63.1,56.1,109.6,0,"Add details in last column"),"Formula")</f>
        <v>Formula</v>
      </c>
      <c r="N73" s="139" t="str">
        <f t="shared" si="13"/>
        <v>Formula</v>
      </c>
      <c r="O73" s="140"/>
      <c r="P73" s="141"/>
      <c r="Q73" s="142"/>
      <c r="R73" s="143"/>
      <c r="S73" s="144"/>
      <c r="T73" s="145"/>
      <c r="U73" s="146"/>
      <c r="V73" s="147"/>
      <c r="W73" s="139" t="str">
        <f t="shared" si="14"/>
        <v>Formula</v>
      </c>
      <c r="X73" s="142"/>
      <c r="Y73" s="14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row>
    <row r="74" spans="1:50" s="24" customFormat="1" ht="39.9" customHeight="1">
      <c r="A74" s="128"/>
      <c r="B74" s="129"/>
      <c r="C74" s="130"/>
      <c r="D74" s="130"/>
      <c r="E74" s="131" t="s">
        <v>360</v>
      </c>
      <c r="F74" s="132"/>
      <c r="G74" s="133" t="s">
        <v>361</v>
      </c>
      <c r="H74" s="134"/>
      <c r="I74" s="135"/>
      <c r="J74" s="136" t="str">
        <f t="shared" si="12"/>
        <v>Formula</v>
      </c>
      <c r="K74" s="137" t="s">
        <v>362</v>
      </c>
      <c r="L74" s="135"/>
      <c r="M74" s="138" t="str">
        <f>IFERROR(CHOOSE(MATCH(K74,{"Coal","Diesel","Fuel oil","Kerosene","LPG","Natural gas","Wood deforested","Wood reforested","Other"},0),96.3,74.1,77.4,71.5,63.1,56.1,109.6,0,"Add details in last column"),"Formula")</f>
        <v>Formula</v>
      </c>
      <c r="N74" s="139" t="str">
        <f t="shared" si="13"/>
        <v>Formula</v>
      </c>
      <c r="O74" s="140"/>
      <c r="P74" s="141"/>
      <c r="Q74" s="142"/>
      <c r="R74" s="143"/>
      <c r="S74" s="144"/>
      <c r="T74" s="145"/>
      <c r="U74" s="146"/>
      <c r="V74" s="147"/>
      <c r="W74" s="139" t="str">
        <f t="shared" si="14"/>
        <v>Formula</v>
      </c>
      <c r="X74" s="142"/>
      <c r="Y74" s="14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row>
    <row r="75" spans="1:50" s="24" customFormat="1" ht="39.9" customHeight="1">
      <c r="A75" s="128"/>
      <c r="B75" s="129"/>
      <c r="C75" s="130"/>
      <c r="D75" s="130"/>
      <c r="E75" s="131" t="s">
        <v>363</v>
      </c>
      <c r="F75" s="132"/>
      <c r="G75" s="133" t="s">
        <v>364</v>
      </c>
      <c r="H75" s="134"/>
      <c r="I75" s="135"/>
      <c r="J75" s="136" t="str">
        <f t="shared" si="12"/>
        <v>Formula</v>
      </c>
      <c r="K75" s="137" t="s">
        <v>365</v>
      </c>
      <c r="L75" s="135"/>
      <c r="M75" s="138" t="str">
        <f>IFERROR(CHOOSE(MATCH(K75,{"Coal","Diesel","Fuel oil","Kerosene","LPG","Natural gas","Wood deforested","Wood reforested","Other"},0),96.3,74.1,77.4,71.5,63.1,56.1,109.6,0,"Add details in last column"),"Formula")</f>
        <v>Formula</v>
      </c>
      <c r="N75" s="139" t="str">
        <f t="shared" si="13"/>
        <v>Formula</v>
      </c>
      <c r="O75" s="140"/>
      <c r="P75" s="141"/>
      <c r="Q75" s="142"/>
      <c r="R75" s="143"/>
      <c r="S75" s="144"/>
      <c r="T75" s="145"/>
      <c r="U75" s="146"/>
      <c r="V75" s="147"/>
      <c r="W75" s="139" t="str">
        <f t="shared" si="14"/>
        <v>Formula</v>
      </c>
      <c r="X75" s="142"/>
      <c r="Y75" s="14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row>
    <row r="76" spans="1:50" s="25" customFormat="1" ht="39.9" customHeight="1">
      <c r="A76" s="128"/>
      <c r="B76" s="129"/>
      <c r="C76" s="130"/>
      <c r="D76" s="130"/>
      <c r="E76" s="131" t="s">
        <v>366</v>
      </c>
      <c r="F76" s="132"/>
      <c r="G76" s="133" t="s">
        <v>367</v>
      </c>
      <c r="H76" s="134"/>
      <c r="I76" s="135"/>
      <c r="J76" s="136" t="str">
        <f t="shared" si="12"/>
        <v>Formula</v>
      </c>
      <c r="K76" s="137" t="s">
        <v>368</v>
      </c>
      <c r="L76" s="135"/>
      <c r="M76" s="138" t="str">
        <f>IFERROR(CHOOSE(MATCH(K76,{"Coal","Diesel","Fuel oil","Kerosene","LPG","Natural gas","Wood deforested","Wood reforested","Other"},0),96.3,74.1,77.4,71.5,63.1,56.1,109.6,0,"Add details in last column"),"Formula")</f>
        <v>Formula</v>
      </c>
      <c r="N76" s="139" t="str">
        <f t="shared" si="13"/>
        <v>Formula</v>
      </c>
      <c r="O76" s="140"/>
      <c r="P76" s="141"/>
      <c r="Q76" s="142"/>
      <c r="R76" s="143"/>
      <c r="S76" s="144"/>
      <c r="T76" s="145"/>
      <c r="U76" s="146"/>
      <c r="V76" s="147"/>
      <c r="W76" s="139" t="str">
        <f t="shared" si="14"/>
        <v>Formula</v>
      </c>
      <c r="X76" s="142"/>
      <c r="Y76" s="14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row>
    <row r="77" spans="1:50" s="25" customFormat="1" ht="39.9" customHeight="1">
      <c r="A77" s="128"/>
      <c r="B77" s="129"/>
      <c r="C77" s="130"/>
      <c r="D77" s="130"/>
      <c r="E77" s="131" t="s">
        <v>369</v>
      </c>
      <c r="F77" s="132"/>
      <c r="G77" s="133" t="s">
        <v>370</v>
      </c>
      <c r="H77" s="134"/>
      <c r="I77" s="135"/>
      <c r="J77" s="136" t="str">
        <f t="shared" si="12"/>
        <v>Formula</v>
      </c>
      <c r="K77" s="137" t="s">
        <v>371</v>
      </c>
      <c r="L77" s="135"/>
      <c r="M77" s="138" t="str">
        <f>IFERROR(CHOOSE(MATCH(K77,{"Coal","Diesel","Fuel oil","Kerosene","LPG","Natural gas","Wood deforested","Wood reforested","Other"},0),96.3,74.1,77.4,71.5,63.1,56.1,109.6,0,"Add details in last column"),"Formula")</f>
        <v>Formula</v>
      </c>
      <c r="N77" s="139" t="str">
        <f t="shared" si="13"/>
        <v>Formula</v>
      </c>
      <c r="O77" s="140"/>
      <c r="P77" s="141"/>
      <c r="Q77" s="142"/>
      <c r="R77" s="143"/>
      <c r="S77" s="144"/>
      <c r="T77" s="145"/>
      <c r="U77" s="146"/>
      <c r="V77" s="147"/>
      <c r="W77" s="139" t="str">
        <f t="shared" si="14"/>
        <v>Formula</v>
      </c>
      <c r="X77" s="142"/>
      <c r="Y77" s="14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row>
    <row r="78" spans="1:50" s="25" customFormat="1" ht="39.9" customHeight="1">
      <c r="A78" s="128"/>
      <c r="B78" s="129"/>
      <c r="C78" s="130"/>
      <c r="D78" s="130"/>
      <c r="E78" s="131" t="s">
        <v>372</v>
      </c>
      <c r="F78" s="132"/>
      <c r="G78" s="133" t="s">
        <v>373</v>
      </c>
      <c r="H78" s="134"/>
      <c r="I78" s="135"/>
      <c r="J78" s="136" t="str">
        <f t="shared" si="12"/>
        <v>Formula</v>
      </c>
      <c r="K78" s="137" t="s">
        <v>374</v>
      </c>
      <c r="L78" s="135"/>
      <c r="M78" s="138" t="str">
        <f>IFERROR(CHOOSE(MATCH(K78,{"Coal","Diesel","Fuel oil","Kerosene","LPG","Natural gas","Wood deforested","Wood reforested","Other"},0),96.3,74.1,77.4,71.5,63.1,56.1,109.6,0,"Add details in last column"),"Formula")</f>
        <v>Formula</v>
      </c>
      <c r="N78" s="139" t="str">
        <f t="shared" si="13"/>
        <v>Formula</v>
      </c>
      <c r="O78" s="140"/>
      <c r="P78" s="141"/>
      <c r="Q78" s="142"/>
      <c r="R78" s="143"/>
      <c r="S78" s="144"/>
      <c r="T78" s="145"/>
      <c r="U78" s="146"/>
      <c r="V78" s="147"/>
      <c r="W78" s="139" t="str">
        <f t="shared" si="14"/>
        <v>Formula</v>
      </c>
      <c r="X78" s="142"/>
      <c r="Y78" s="14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row>
    <row r="79" spans="1:50" s="25" customFormat="1" ht="39.9" customHeight="1">
      <c r="A79" s="128"/>
      <c r="B79" s="129"/>
      <c r="C79" s="130"/>
      <c r="D79" s="130"/>
      <c r="E79" s="131" t="s">
        <v>375</v>
      </c>
      <c r="F79" s="132"/>
      <c r="G79" s="133" t="s">
        <v>376</v>
      </c>
      <c r="H79" s="134"/>
      <c r="I79" s="135"/>
      <c r="J79" s="136" t="str">
        <f t="shared" si="12"/>
        <v>Formula</v>
      </c>
      <c r="K79" s="137" t="s">
        <v>377</v>
      </c>
      <c r="L79" s="135"/>
      <c r="M79" s="138" t="str">
        <f>IFERROR(CHOOSE(MATCH(K79,{"Coal","Diesel","Fuel oil","Kerosene","LPG","Natural gas","Wood deforested","Wood reforested","Other"},0),96.3,74.1,77.4,71.5,63.1,56.1,109.6,0,"Add details in last column"),"Formula")</f>
        <v>Formula</v>
      </c>
      <c r="N79" s="139" t="str">
        <f t="shared" si="13"/>
        <v>Formula</v>
      </c>
      <c r="O79" s="140"/>
      <c r="P79" s="141"/>
      <c r="Q79" s="142"/>
      <c r="R79" s="143"/>
      <c r="S79" s="144"/>
      <c r="T79" s="145"/>
      <c r="U79" s="146"/>
      <c r="V79" s="147"/>
      <c r="W79" s="139" t="str">
        <f t="shared" si="14"/>
        <v>Formula</v>
      </c>
      <c r="X79" s="142"/>
      <c r="Y79" s="14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row>
    <row r="80" spans="1:50" s="25" customFormat="1" ht="39.9" customHeight="1">
      <c r="A80" s="128"/>
      <c r="B80" s="129"/>
      <c r="C80" s="130"/>
      <c r="D80" s="130"/>
      <c r="E80" s="131" t="s">
        <v>378</v>
      </c>
      <c r="F80" s="132"/>
      <c r="G80" s="133" t="s">
        <v>379</v>
      </c>
      <c r="H80" s="134"/>
      <c r="I80" s="135"/>
      <c r="J80" s="136" t="str">
        <f t="shared" si="12"/>
        <v>Formula</v>
      </c>
      <c r="K80" s="137" t="s">
        <v>380</v>
      </c>
      <c r="L80" s="135"/>
      <c r="M80" s="138" t="str">
        <f>IFERROR(CHOOSE(MATCH(K80,{"Coal","Diesel","Fuel oil","Kerosene","LPG","Natural gas","Wood deforested","Wood reforested","Other"},0),96.3,74.1,77.4,71.5,63.1,56.1,109.6,0,"Add details in last column"),"Formula")</f>
        <v>Formula</v>
      </c>
      <c r="N80" s="139" t="str">
        <f t="shared" si="13"/>
        <v>Formula</v>
      </c>
      <c r="O80" s="140"/>
      <c r="P80" s="141"/>
      <c r="Q80" s="142"/>
      <c r="R80" s="143"/>
      <c r="S80" s="144"/>
      <c r="T80" s="145"/>
      <c r="U80" s="146"/>
      <c r="V80" s="147"/>
      <c r="W80" s="139" t="str">
        <f t="shared" si="14"/>
        <v>Formula</v>
      </c>
      <c r="X80" s="142"/>
      <c r="Y80" s="14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row>
    <row r="81" spans="1:50" s="25" customFormat="1" ht="39.9" customHeight="1">
      <c r="A81" s="128"/>
      <c r="B81" s="129"/>
      <c r="C81" s="130"/>
      <c r="D81" s="130"/>
      <c r="E81" s="131" t="s">
        <v>381</v>
      </c>
      <c r="F81" s="132"/>
      <c r="G81" s="133" t="s">
        <v>382</v>
      </c>
      <c r="H81" s="134"/>
      <c r="I81" s="135"/>
      <c r="J81" s="136" t="str">
        <f t="shared" si="12"/>
        <v>Formula</v>
      </c>
      <c r="K81" s="137" t="s">
        <v>383</v>
      </c>
      <c r="L81" s="135"/>
      <c r="M81" s="138" t="str">
        <f>IFERROR(CHOOSE(MATCH(K81,{"Coal","Diesel","Fuel oil","Kerosene","LPG","Natural gas","Wood deforested","Wood reforested","Other"},0),96.3,74.1,77.4,71.5,63.1,56.1,109.6,0,"Add details in last column"),"Formula")</f>
        <v>Formula</v>
      </c>
      <c r="N81" s="139" t="str">
        <f t="shared" si="13"/>
        <v>Formula</v>
      </c>
      <c r="O81" s="140"/>
      <c r="P81" s="141"/>
      <c r="Q81" s="142"/>
      <c r="R81" s="143"/>
      <c r="S81" s="144"/>
      <c r="T81" s="145"/>
      <c r="U81" s="146"/>
      <c r="V81" s="147"/>
      <c r="W81" s="139" t="str">
        <f t="shared" si="14"/>
        <v>Formula</v>
      </c>
      <c r="X81" s="142"/>
      <c r="Y81" s="14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row>
    <row r="82" spans="1:50" s="24" customFormat="1" ht="39.9" customHeight="1">
      <c r="A82" s="128"/>
      <c r="B82" s="129"/>
      <c r="C82" s="130"/>
      <c r="D82" s="130"/>
      <c r="E82" s="131" t="s">
        <v>384</v>
      </c>
      <c r="F82" s="132"/>
      <c r="G82" s="133" t="s">
        <v>385</v>
      </c>
      <c r="H82" s="134"/>
      <c r="I82" s="135"/>
      <c r="J82" s="136" t="str">
        <f t="shared" si="12"/>
        <v>Formula</v>
      </c>
      <c r="K82" s="137" t="s">
        <v>386</v>
      </c>
      <c r="L82" s="135"/>
      <c r="M82" s="138" t="str">
        <f>IFERROR(CHOOSE(MATCH(K82,{"Coal","Diesel","Fuel oil","Kerosene","LPG","Natural gas","Wood deforested","Wood reforested","Other"},0),96.3,74.1,77.4,71.5,63.1,56.1,109.6,0,"Add details in last column"),"Formula")</f>
        <v>Formula</v>
      </c>
      <c r="N82" s="139" t="str">
        <f t="shared" si="13"/>
        <v>Formula</v>
      </c>
      <c r="O82" s="140"/>
      <c r="P82" s="141"/>
      <c r="Q82" s="142"/>
      <c r="R82" s="143"/>
      <c r="S82" s="144"/>
      <c r="T82" s="145"/>
      <c r="U82" s="146"/>
      <c r="V82" s="147"/>
      <c r="W82" s="139" t="str">
        <f t="shared" si="14"/>
        <v>Formula</v>
      </c>
      <c r="X82" s="142"/>
      <c r="Y82" s="14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row>
    <row r="83" spans="1:50" s="24" customFormat="1" ht="39.9" customHeight="1">
      <c r="A83" s="128"/>
      <c r="B83" s="129"/>
      <c r="C83" s="130"/>
      <c r="D83" s="130"/>
      <c r="E83" s="131" t="s">
        <v>387</v>
      </c>
      <c r="F83" s="132"/>
      <c r="G83" s="133" t="s">
        <v>388</v>
      </c>
      <c r="H83" s="134"/>
      <c r="I83" s="135"/>
      <c r="J83" s="136" t="str">
        <f t="shared" si="12"/>
        <v>Formula</v>
      </c>
      <c r="K83" s="137" t="s">
        <v>389</v>
      </c>
      <c r="L83" s="135"/>
      <c r="M83" s="138" t="str">
        <f>IFERROR(CHOOSE(MATCH(K83,{"Coal","Diesel","Fuel oil","Kerosene","LPG","Natural gas","Wood deforested","Wood reforested","Other"},0),96.3,74.1,77.4,71.5,63.1,56.1,109.6,0,"Add details in last column"),"Formula")</f>
        <v>Formula</v>
      </c>
      <c r="N83" s="139" t="str">
        <f t="shared" si="13"/>
        <v>Formula</v>
      </c>
      <c r="O83" s="140"/>
      <c r="P83" s="141"/>
      <c r="Q83" s="142"/>
      <c r="R83" s="143"/>
      <c r="S83" s="144"/>
      <c r="T83" s="145"/>
      <c r="U83" s="146"/>
      <c r="V83" s="147"/>
      <c r="W83" s="139" t="str">
        <f t="shared" si="14"/>
        <v>Formula</v>
      </c>
      <c r="X83" s="142"/>
      <c r="Y83" s="14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row>
    <row r="84" spans="1:50" s="24" customFormat="1" ht="39.9" customHeight="1">
      <c r="A84" s="128"/>
      <c r="B84" s="129"/>
      <c r="C84" s="130"/>
      <c r="D84" s="130"/>
      <c r="E84" s="131" t="s">
        <v>390</v>
      </c>
      <c r="F84" s="132"/>
      <c r="G84" s="133" t="s">
        <v>391</v>
      </c>
      <c r="H84" s="134"/>
      <c r="I84" s="135"/>
      <c r="J84" s="136" t="str">
        <f t="shared" si="12"/>
        <v>Formula</v>
      </c>
      <c r="K84" s="137" t="s">
        <v>392</v>
      </c>
      <c r="L84" s="135"/>
      <c r="M84" s="138" t="str">
        <f>IFERROR(CHOOSE(MATCH(K84,{"Coal","Diesel","Fuel oil","Kerosene","LPG","Natural gas","Wood deforested","Wood reforested","Other"},0),96.3,74.1,77.4,71.5,63.1,56.1,109.6,0,"Add details in last column"),"Formula")</f>
        <v>Formula</v>
      </c>
      <c r="N84" s="139" t="str">
        <f t="shared" si="13"/>
        <v>Formula</v>
      </c>
      <c r="O84" s="140"/>
      <c r="P84" s="141"/>
      <c r="Q84" s="142"/>
      <c r="R84" s="143"/>
      <c r="S84" s="144"/>
      <c r="T84" s="145"/>
      <c r="U84" s="146"/>
      <c r="V84" s="147"/>
      <c r="W84" s="139" t="str">
        <f t="shared" si="14"/>
        <v>Formula</v>
      </c>
      <c r="X84" s="142"/>
      <c r="Y84" s="14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row>
    <row r="85" spans="1:50" s="24" customFormat="1" ht="39.9" customHeight="1">
      <c r="A85" s="128"/>
      <c r="B85" s="129"/>
      <c r="C85" s="130"/>
      <c r="D85" s="130"/>
      <c r="E85" s="131" t="s">
        <v>393</v>
      </c>
      <c r="F85" s="132"/>
      <c r="G85" s="133" t="s">
        <v>394</v>
      </c>
      <c r="H85" s="134"/>
      <c r="I85" s="135"/>
      <c r="J85" s="136" t="str">
        <f t="shared" si="12"/>
        <v>Formula</v>
      </c>
      <c r="K85" s="137" t="s">
        <v>395</v>
      </c>
      <c r="L85" s="135"/>
      <c r="M85" s="138" t="str">
        <f>IFERROR(CHOOSE(MATCH(K85,{"Coal","Diesel","Fuel oil","Kerosene","LPG","Natural gas","Wood deforested","Wood reforested","Other"},0),96.3,74.1,77.4,71.5,63.1,56.1,109.6,0,"Add details in last column"),"Formula")</f>
        <v>Formula</v>
      </c>
      <c r="N85" s="139" t="str">
        <f t="shared" si="13"/>
        <v>Formula</v>
      </c>
      <c r="O85" s="140"/>
      <c r="P85" s="141"/>
      <c r="Q85" s="142"/>
      <c r="R85" s="143"/>
      <c r="S85" s="144"/>
      <c r="T85" s="145"/>
      <c r="U85" s="146"/>
      <c r="V85" s="147"/>
      <c r="W85" s="139" t="str">
        <f t="shared" si="14"/>
        <v>Formula</v>
      </c>
      <c r="X85" s="142"/>
      <c r="Y85" s="14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row>
    <row r="86" spans="1:50" s="24" customFormat="1" ht="39.9" customHeight="1">
      <c r="A86" s="128"/>
      <c r="B86" s="129"/>
      <c r="C86" s="130"/>
      <c r="D86" s="130"/>
      <c r="E86" s="131" t="s">
        <v>396</v>
      </c>
      <c r="F86" s="132"/>
      <c r="G86" s="133" t="s">
        <v>397</v>
      </c>
      <c r="H86" s="134"/>
      <c r="I86" s="135"/>
      <c r="J86" s="136" t="str">
        <f t="shared" si="12"/>
        <v>Formula</v>
      </c>
      <c r="K86" s="137" t="s">
        <v>398</v>
      </c>
      <c r="L86" s="135"/>
      <c r="M86" s="138" t="str">
        <f>IFERROR(CHOOSE(MATCH(K86,{"Coal","Diesel","Fuel oil","Kerosene","LPG","Natural gas","Wood deforested","Wood reforested","Other"},0),96.3,74.1,77.4,71.5,63.1,56.1,109.6,0,"Add details in last column"),"Formula")</f>
        <v>Formula</v>
      </c>
      <c r="N86" s="139" t="str">
        <f t="shared" si="13"/>
        <v>Formula</v>
      </c>
      <c r="O86" s="140"/>
      <c r="P86" s="141"/>
      <c r="Q86" s="142"/>
      <c r="R86" s="143"/>
      <c r="S86" s="144"/>
      <c r="T86" s="145"/>
      <c r="U86" s="146"/>
      <c r="V86" s="147"/>
      <c r="W86" s="139" t="str">
        <f t="shared" si="14"/>
        <v>Formula</v>
      </c>
      <c r="X86" s="142"/>
      <c r="Y86" s="14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row>
    <row r="87" spans="1:50" s="24" customFormat="1" ht="39.9" customHeight="1">
      <c r="A87" s="128"/>
      <c r="B87" s="129"/>
      <c r="C87" s="130"/>
      <c r="D87" s="130"/>
      <c r="E87" s="131" t="s">
        <v>399</v>
      </c>
      <c r="F87" s="132"/>
      <c r="G87" s="133" t="s">
        <v>400</v>
      </c>
      <c r="H87" s="134"/>
      <c r="I87" s="135"/>
      <c r="J87" s="136" t="str">
        <f t="shared" si="12"/>
        <v>Formula</v>
      </c>
      <c r="K87" s="137" t="s">
        <v>401</v>
      </c>
      <c r="L87" s="135"/>
      <c r="M87" s="138" t="str">
        <f>IFERROR(CHOOSE(MATCH(K87,{"Coal","Diesel","Fuel oil","Kerosene","LPG","Natural gas","Wood deforested","Wood reforested","Other"},0),96.3,74.1,77.4,71.5,63.1,56.1,109.6,0,"Add details in last column"),"Formula")</f>
        <v>Formula</v>
      </c>
      <c r="N87" s="139" t="str">
        <f t="shared" si="13"/>
        <v>Formula</v>
      </c>
      <c r="O87" s="140"/>
      <c r="P87" s="141"/>
      <c r="Q87" s="142"/>
      <c r="R87" s="143"/>
      <c r="S87" s="144"/>
      <c r="T87" s="145"/>
      <c r="U87" s="146"/>
      <c r="V87" s="147"/>
      <c r="W87" s="139" t="str">
        <f t="shared" si="14"/>
        <v>Formula</v>
      </c>
      <c r="X87" s="142"/>
      <c r="Y87" s="14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row>
    <row r="88" spans="1:50" s="25" customFormat="1" ht="39.9" customHeight="1">
      <c r="A88" s="128"/>
      <c r="B88" s="129"/>
      <c r="C88" s="130"/>
      <c r="D88" s="130"/>
      <c r="E88" s="131" t="s">
        <v>402</v>
      </c>
      <c r="F88" s="132"/>
      <c r="G88" s="133" t="s">
        <v>403</v>
      </c>
      <c r="H88" s="134"/>
      <c r="I88" s="135"/>
      <c r="J88" s="136" t="str">
        <f t="shared" si="12"/>
        <v>Formula</v>
      </c>
      <c r="K88" s="137" t="s">
        <v>404</v>
      </c>
      <c r="L88" s="135"/>
      <c r="M88" s="138" t="str">
        <f>IFERROR(CHOOSE(MATCH(K88,{"Coal","Diesel","Fuel oil","Kerosene","LPG","Natural gas","Wood deforested","Wood reforested","Other"},0),96.3,74.1,77.4,71.5,63.1,56.1,109.6,0,"Add details in last column"),"Formula")</f>
        <v>Formula</v>
      </c>
      <c r="N88" s="139" t="str">
        <f t="shared" si="13"/>
        <v>Formula</v>
      </c>
      <c r="O88" s="140"/>
      <c r="P88" s="141"/>
      <c r="Q88" s="142"/>
      <c r="R88" s="143"/>
      <c r="S88" s="144"/>
      <c r="T88" s="145"/>
      <c r="U88" s="146"/>
      <c r="V88" s="147"/>
      <c r="W88" s="139" t="str">
        <f t="shared" si="14"/>
        <v>Formula</v>
      </c>
      <c r="X88" s="142"/>
      <c r="Y88" s="14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row>
    <row r="89" spans="1:50" s="25" customFormat="1" ht="39.9" customHeight="1">
      <c r="A89" s="128"/>
      <c r="B89" s="129"/>
      <c r="C89" s="130"/>
      <c r="D89" s="130"/>
      <c r="E89" s="131" t="s">
        <v>405</v>
      </c>
      <c r="F89" s="132"/>
      <c r="G89" s="133" t="s">
        <v>406</v>
      </c>
      <c r="H89" s="134"/>
      <c r="I89" s="135"/>
      <c r="J89" s="136" t="str">
        <f t="shared" si="12"/>
        <v>Formula</v>
      </c>
      <c r="K89" s="137" t="s">
        <v>407</v>
      </c>
      <c r="L89" s="135"/>
      <c r="M89" s="138" t="str">
        <f>IFERROR(CHOOSE(MATCH(K89,{"Coal","Diesel","Fuel oil","Kerosene","LPG","Natural gas","Wood deforested","Wood reforested","Other"},0),96.3,74.1,77.4,71.5,63.1,56.1,109.6,0,"Add details in last column"),"Formula")</f>
        <v>Formula</v>
      </c>
      <c r="N89" s="139" t="str">
        <f t="shared" si="13"/>
        <v>Formula</v>
      </c>
      <c r="O89" s="140"/>
      <c r="P89" s="141"/>
      <c r="Q89" s="142"/>
      <c r="R89" s="143"/>
      <c r="S89" s="144"/>
      <c r="T89" s="145"/>
      <c r="U89" s="146"/>
      <c r="V89" s="147"/>
      <c r="W89" s="139" t="str">
        <f t="shared" si="14"/>
        <v>Formula</v>
      </c>
      <c r="X89" s="142"/>
      <c r="Y89" s="14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row>
    <row r="90" spans="1:50" s="25" customFormat="1" ht="39.9" customHeight="1">
      <c r="A90" s="128"/>
      <c r="B90" s="129"/>
      <c r="C90" s="130"/>
      <c r="D90" s="130"/>
      <c r="E90" s="131" t="s">
        <v>408</v>
      </c>
      <c r="F90" s="132"/>
      <c r="G90" s="133" t="s">
        <v>409</v>
      </c>
      <c r="H90" s="134"/>
      <c r="I90" s="135"/>
      <c r="J90" s="136" t="str">
        <f t="shared" si="12"/>
        <v>Formula</v>
      </c>
      <c r="K90" s="137" t="s">
        <v>410</v>
      </c>
      <c r="L90" s="135"/>
      <c r="M90" s="138" t="str">
        <f>IFERROR(CHOOSE(MATCH(K90,{"Coal","Diesel","Fuel oil","Kerosene","LPG","Natural gas","Wood deforested","Wood reforested","Other"},0),96.3,74.1,77.4,71.5,63.1,56.1,109.6,0,"Add details in last column"),"Formula")</f>
        <v>Formula</v>
      </c>
      <c r="N90" s="139" t="str">
        <f t="shared" si="13"/>
        <v>Formula</v>
      </c>
      <c r="O90" s="140"/>
      <c r="P90" s="141"/>
      <c r="Q90" s="142"/>
      <c r="R90" s="143"/>
      <c r="S90" s="144"/>
      <c r="T90" s="145"/>
      <c r="U90" s="146"/>
      <c r="V90" s="147"/>
      <c r="W90" s="139" t="str">
        <f t="shared" si="14"/>
        <v>Formula</v>
      </c>
      <c r="X90" s="142"/>
      <c r="Y90" s="14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row>
    <row r="91" spans="1:50" s="25" customFormat="1" ht="39.9" customHeight="1">
      <c r="A91" s="128"/>
      <c r="B91" s="129"/>
      <c r="C91" s="130"/>
      <c r="D91" s="130"/>
      <c r="E91" s="131" t="s">
        <v>411</v>
      </c>
      <c r="F91" s="132"/>
      <c r="G91" s="133" t="s">
        <v>412</v>
      </c>
      <c r="H91" s="134"/>
      <c r="I91" s="135"/>
      <c r="J91" s="136" t="str">
        <f t="shared" si="12"/>
        <v>Formula</v>
      </c>
      <c r="K91" s="137" t="s">
        <v>413</v>
      </c>
      <c r="L91" s="135"/>
      <c r="M91" s="138" t="str">
        <f>IFERROR(CHOOSE(MATCH(K91,{"Coal","Diesel","Fuel oil","Kerosene","LPG","Natural gas","Wood deforested","Wood reforested","Other"},0),96.3,74.1,77.4,71.5,63.1,56.1,109.6,0,"Add details in last column"),"Formula")</f>
        <v>Formula</v>
      </c>
      <c r="N91" s="139" t="str">
        <f t="shared" si="13"/>
        <v>Formula</v>
      </c>
      <c r="O91" s="140"/>
      <c r="P91" s="141"/>
      <c r="Q91" s="142"/>
      <c r="R91" s="143"/>
      <c r="S91" s="144"/>
      <c r="T91" s="145"/>
      <c r="U91" s="146"/>
      <c r="V91" s="147"/>
      <c r="W91" s="139" t="str">
        <f t="shared" si="14"/>
        <v>Formula</v>
      </c>
      <c r="X91" s="142"/>
      <c r="Y91" s="14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row>
    <row r="92" spans="1:50" s="25" customFormat="1" ht="39.9" customHeight="1">
      <c r="A92" s="128"/>
      <c r="B92" s="129"/>
      <c r="C92" s="130"/>
      <c r="D92" s="130"/>
      <c r="E92" s="131" t="s">
        <v>414</v>
      </c>
      <c r="F92" s="132"/>
      <c r="G92" s="133" t="s">
        <v>415</v>
      </c>
      <c r="H92" s="134"/>
      <c r="I92" s="135"/>
      <c r="J92" s="136" t="str">
        <f t="shared" si="12"/>
        <v>Formula</v>
      </c>
      <c r="K92" s="137" t="s">
        <v>416</v>
      </c>
      <c r="L92" s="135"/>
      <c r="M92" s="138" t="str">
        <f>IFERROR(CHOOSE(MATCH(K92,{"Coal","Diesel","Fuel oil","Kerosene","LPG","Natural gas","Wood deforested","Wood reforested","Other"},0),96.3,74.1,77.4,71.5,63.1,56.1,109.6,0,"Add details in last column"),"Formula")</f>
        <v>Formula</v>
      </c>
      <c r="N92" s="139" t="str">
        <f t="shared" si="13"/>
        <v>Formula</v>
      </c>
      <c r="O92" s="140"/>
      <c r="P92" s="141"/>
      <c r="Q92" s="142"/>
      <c r="R92" s="143"/>
      <c r="S92" s="144"/>
      <c r="T92" s="145"/>
      <c r="U92" s="146"/>
      <c r="V92" s="147"/>
      <c r="W92" s="139" t="str">
        <f t="shared" si="14"/>
        <v>Formula</v>
      </c>
      <c r="X92" s="142"/>
      <c r="Y92" s="14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row>
    <row r="93" spans="1:50" s="25" customFormat="1" ht="39.9" customHeight="1">
      <c r="A93" s="128"/>
      <c r="B93" s="129"/>
      <c r="C93" s="130"/>
      <c r="D93" s="130"/>
      <c r="E93" s="131" t="s">
        <v>417</v>
      </c>
      <c r="F93" s="132"/>
      <c r="G93" s="133" t="s">
        <v>418</v>
      </c>
      <c r="H93" s="134"/>
      <c r="I93" s="135"/>
      <c r="J93" s="136" t="str">
        <f t="shared" si="12"/>
        <v>Formula</v>
      </c>
      <c r="K93" s="137" t="s">
        <v>419</v>
      </c>
      <c r="L93" s="135"/>
      <c r="M93" s="138" t="str">
        <f>IFERROR(CHOOSE(MATCH(K93,{"Coal","Diesel","Fuel oil","Kerosene","LPG","Natural gas","Wood deforested","Wood reforested","Other"},0),96.3,74.1,77.4,71.5,63.1,56.1,109.6,0,"Add details in last column"),"Formula")</f>
        <v>Formula</v>
      </c>
      <c r="N93" s="139" t="str">
        <f t="shared" si="13"/>
        <v>Formula</v>
      </c>
      <c r="O93" s="140"/>
      <c r="P93" s="141"/>
      <c r="Q93" s="142"/>
      <c r="R93" s="143"/>
      <c r="S93" s="144"/>
      <c r="T93" s="145"/>
      <c r="U93" s="146"/>
      <c r="V93" s="147"/>
      <c r="W93" s="139" t="str">
        <f t="shared" si="14"/>
        <v>Formula</v>
      </c>
      <c r="X93" s="142"/>
      <c r="Y93" s="14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row>
    <row r="94" spans="1:50" s="24" customFormat="1" ht="39.9" customHeight="1">
      <c r="A94" s="128"/>
      <c r="B94" s="129"/>
      <c r="C94" s="130"/>
      <c r="D94" s="130"/>
      <c r="E94" s="131" t="s">
        <v>420</v>
      </c>
      <c r="F94" s="132"/>
      <c r="G94" s="133" t="s">
        <v>421</v>
      </c>
      <c r="H94" s="134"/>
      <c r="I94" s="135"/>
      <c r="J94" s="136" t="str">
        <f>IF(H94*I94=0,"Formula",H94*I94)</f>
        <v>Formula</v>
      </c>
      <c r="K94" s="137" t="s">
        <v>422</v>
      </c>
      <c r="L94" s="135"/>
      <c r="M94" s="138" t="str">
        <f>IFERROR(CHOOSE(MATCH(K94,{"Coal","Diesel","Fuel oil","Kerosene","LPG","Natural gas","Wood deforested","Wood reforested","Other"},0),96.3,74.1,77.4,71.5,63.1,56.1,109.6,0,"Add details in last column"),"Formula")</f>
        <v>Formula</v>
      </c>
      <c r="N94" s="139" t="str">
        <f>IFERROR(L94*M94/1000,"Formula")</f>
        <v>Formula</v>
      </c>
      <c r="O94" s="140"/>
      <c r="P94" s="141"/>
      <c r="Q94" s="142"/>
      <c r="R94" s="143"/>
      <c r="S94" s="144"/>
      <c r="T94" s="145"/>
      <c r="U94" s="146"/>
      <c r="V94" s="147"/>
      <c r="W94" s="139" t="str">
        <f>IFERROR(U94/V94,"Formula")</f>
        <v>Formula</v>
      </c>
      <c r="X94" s="142"/>
      <c r="Y94" s="14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24" customFormat="1" ht="39.9" customHeight="1">
      <c r="A95" s="128"/>
      <c r="B95" s="129"/>
      <c r="C95" s="130"/>
      <c r="D95" s="130"/>
      <c r="E95" s="131" t="s">
        <v>423</v>
      </c>
      <c r="F95" s="132"/>
      <c r="G95" s="133" t="s">
        <v>424</v>
      </c>
      <c r="H95" s="134"/>
      <c r="I95" s="135"/>
      <c r="J95" s="136" t="str">
        <f t="shared" ref="J95:J115" si="15">IF(H95*I95=0,"Formula",H95*I95)</f>
        <v>Formula</v>
      </c>
      <c r="K95" s="137" t="s">
        <v>425</v>
      </c>
      <c r="L95" s="135"/>
      <c r="M95" s="138" t="str">
        <f>IFERROR(CHOOSE(MATCH(K95,{"Coal","Diesel","Fuel oil","Kerosene","LPG","Natural gas","Wood deforested","Wood reforested","Other"},0),96.3,74.1,77.4,71.5,63.1,56.1,109.6,0,"Add details in last column"),"Formula")</f>
        <v>Formula</v>
      </c>
      <c r="N95" s="139" t="str">
        <f t="shared" ref="N95:N115" si="16">IFERROR(L95*M95/1000,"Formula")</f>
        <v>Formula</v>
      </c>
      <c r="O95" s="140"/>
      <c r="P95" s="141"/>
      <c r="Q95" s="142"/>
      <c r="R95" s="143"/>
      <c r="S95" s="144"/>
      <c r="T95" s="145"/>
      <c r="U95" s="146"/>
      <c r="V95" s="147"/>
      <c r="W95" s="139" t="str">
        <f t="shared" ref="W95:W115" si="17">IFERROR(U95/V95,"Formula")</f>
        <v>Formula</v>
      </c>
      <c r="X95" s="142"/>
      <c r="Y95" s="14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s="24" customFormat="1" ht="39.9" customHeight="1">
      <c r="A96" s="128"/>
      <c r="B96" s="129"/>
      <c r="C96" s="130"/>
      <c r="D96" s="130"/>
      <c r="E96" s="131" t="s">
        <v>426</v>
      </c>
      <c r="F96" s="132"/>
      <c r="G96" s="133" t="s">
        <v>427</v>
      </c>
      <c r="H96" s="134"/>
      <c r="I96" s="135"/>
      <c r="J96" s="136" t="str">
        <f t="shared" si="15"/>
        <v>Formula</v>
      </c>
      <c r="K96" s="137" t="s">
        <v>428</v>
      </c>
      <c r="L96" s="135"/>
      <c r="M96" s="138" t="str">
        <f>IFERROR(CHOOSE(MATCH(K96,{"Coal","Diesel","Fuel oil","Kerosene","LPG","Natural gas","Wood deforested","Wood reforested","Other"},0),96.3,74.1,77.4,71.5,63.1,56.1,109.6,0,"Add details in last column"),"Formula")</f>
        <v>Formula</v>
      </c>
      <c r="N96" s="139" t="str">
        <f t="shared" si="16"/>
        <v>Formula</v>
      </c>
      <c r="O96" s="140"/>
      <c r="P96" s="141"/>
      <c r="Q96" s="142"/>
      <c r="R96" s="143"/>
      <c r="S96" s="144"/>
      <c r="T96" s="145"/>
      <c r="U96" s="146"/>
      <c r="V96" s="147"/>
      <c r="W96" s="139" t="str">
        <f t="shared" si="17"/>
        <v>Formula</v>
      </c>
      <c r="X96" s="142"/>
      <c r="Y96" s="14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s="24" customFormat="1" ht="39.9" customHeight="1">
      <c r="A97" s="128"/>
      <c r="B97" s="129"/>
      <c r="C97" s="130"/>
      <c r="D97" s="130"/>
      <c r="E97" s="131" t="s">
        <v>429</v>
      </c>
      <c r="F97" s="132"/>
      <c r="G97" s="133" t="s">
        <v>430</v>
      </c>
      <c r="H97" s="134"/>
      <c r="I97" s="135"/>
      <c r="J97" s="136" t="str">
        <f t="shared" si="15"/>
        <v>Formula</v>
      </c>
      <c r="K97" s="137" t="s">
        <v>431</v>
      </c>
      <c r="L97" s="135"/>
      <c r="M97" s="138" t="str">
        <f>IFERROR(CHOOSE(MATCH(K97,{"Coal","Diesel","Fuel oil","Kerosene","LPG","Natural gas","Wood deforested","Wood reforested","Other"},0),96.3,74.1,77.4,71.5,63.1,56.1,109.6,0,"Add details in last column"),"Formula")</f>
        <v>Formula</v>
      </c>
      <c r="N97" s="139" t="str">
        <f t="shared" si="16"/>
        <v>Formula</v>
      </c>
      <c r="O97" s="140"/>
      <c r="P97" s="141"/>
      <c r="Q97" s="142"/>
      <c r="R97" s="143"/>
      <c r="S97" s="144"/>
      <c r="T97" s="145"/>
      <c r="U97" s="146"/>
      <c r="V97" s="147"/>
      <c r="W97" s="139" t="str">
        <f t="shared" si="17"/>
        <v>Formula</v>
      </c>
      <c r="X97" s="142"/>
      <c r="Y97" s="14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row>
    <row r="98" spans="1:50" s="24" customFormat="1" ht="39.9" customHeight="1">
      <c r="A98" s="128"/>
      <c r="B98" s="129"/>
      <c r="C98" s="130"/>
      <c r="D98" s="130"/>
      <c r="E98" s="131" t="s">
        <v>432</v>
      </c>
      <c r="F98" s="132"/>
      <c r="G98" s="133" t="s">
        <v>433</v>
      </c>
      <c r="H98" s="134"/>
      <c r="I98" s="135"/>
      <c r="J98" s="136" t="str">
        <f t="shared" si="15"/>
        <v>Formula</v>
      </c>
      <c r="K98" s="137" t="s">
        <v>434</v>
      </c>
      <c r="L98" s="135"/>
      <c r="M98" s="138" t="str">
        <f>IFERROR(CHOOSE(MATCH(K98,{"Coal","Diesel","Fuel oil","Kerosene","LPG","Natural gas","Wood deforested","Wood reforested","Other"},0),96.3,74.1,77.4,71.5,63.1,56.1,109.6,0,"Add details in last column"),"Formula")</f>
        <v>Formula</v>
      </c>
      <c r="N98" s="139" t="str">
        <f t="shared" si="16"/>
        <v>Formula</v>
      </c>
      <c r="O98" s="140"/>
      <c r="P98" s="141"/>
      <c r="Q98" s="142"/>
      <c r="R98" s="143"/>
      <c r="S98" s="144"/>
      <c r="T98" s="145"/>
      <c r="U98" s="146"/>
      <c r="V98" s="147"/>
      <c r="W98" s="139" t="str">
        <f t="shared" si="17"/>
        <v>Formula</v>
      </c>
      <c r="X98" s="142"/>
      <c r="Y98" s="14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row>
    <row r="99" spans="1:50" s="24" customFormat="1" ht="39.9" customHeight="1">
      <c r="A99" s="128"/>
      <c r="B99" s="129"/>
      <c r="C99" s="130"/>
      <c r="D99" s="130"/>
      <c r="E99" s="131" t="s">
        <v>435</v>
      </c>
      <c r="F99" s="132"/>
      <c r="G99" s="133" t="s">
        <v>436</v>
      </c>
      <c r="H99" s="134"/>
      <c r="I99" s="135"/>
      <c r="J99" s="136" t="str">
        <f t="shared" si="15"/>
        <v>Formula</v>
      </c>
      <c r="K99" s="137" t="s">
        <v>437</v>
      </c>
      <c r="L99" s="135"/>
      <c r="M99" s="138" t="str">
        <f>IFERROR(CHOOSE(MATCH(K99,{"Coal","Diesel","Fuel oil","Kerosene","LPG","Natural gas","Wood deforested","Wood reforested","Other"},0),96.3,74.1,77.4,71.5,63.1,56.1,109.6,0,"Add details in last column"),"Formula")</f>
        <v>Formula</v>
      </c>
      <c r="N99" s="139" t="str">
        <f t="shared" si="16"/>
        <v>Formula</v>
      </c>
      <c r="O99" s="140"/>
      <c r="P99" s="141"/>
      <c r="Q99" s="142"/>
      <c r="R99" s="143"/>
      <c r="S99" s="144"/>
      <c r="T99" s="145"/>
      <c r="U99" s="146"/>
      <c r="V99" s="147"/>
      <c r="W99" s="139" t="str">
        <f t="shared" si="17"/>
        <v>Formula</v>
      </c>
      <c r="X99" s="142"/>
      <c r="Y99" s="14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row>
    <row r="100" spans="1:50" s="25" customFormat="1" ht="39.9" customHeight="1">
      <c r="A100" s="128"/>
      <c r="B100" s="129"/>
      <c r="C100" s="130"/>
      <c r="D100" s="130"/>
      <c r="E100" s="131" t="s">
        <v>438</v>
      </c>
      <c r="F100" s="132"/>
      <c r="G100" s="133" t="s">
        <v>439</v>
      </c>
      <c r="H100" s="134"/>
      <c r="I100" s="135"/>
      <c r="J100" s="136" t="str">
        <f t="shared" si="15"/>
        <v>Formula</v>
      </c>
      <c r="K100" s="137" t="s">
        <v>440</v>
      </c>
      <c r="L100" s="135"/>
      <c r="M100" s="138" t="str">
        <f>IFERROR(CHOOSE(MATCH(K100,{"Coal","Diesel","Fuel oil","Kerosene","LPG","Natural gas","Wood deforested","Wood reforested","Other"},0),96.3,74.1,77.4,71.5,63.1,56.1,109.6,0,"Add details in last column"),"Formula")</f>
        <v>Formula</v>
      </c>
      <c r="N100" s="139" t="str">
        <f t="shared" si="16"/>
        <v>Formula</v>
      </c>
      <c r="O100" s="140"/>
      <c r="P100" s="141"/>
      <c r="Q100" s="142"/>
      <c r="R100" s="143"/>
      <c r="S100" s="144"/>
      <c r="T100" s="145"/>
      <c r="U100" s="146"/>
      <c r="V100" s="147"/>
      <c r="W100" s="139" t="str">
        <f t="shared" si="17"/>
        <v>Formula</v>
      </c>
      <c r="X100" s="142"/>
      <c r="Y100" s="14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row>
    <row r="101" spans="1:50" s="25" customFormat="1" ht="39.9" customHeight="1">
      <c r="A101" s="128"/>
      <c r="B101" s="129"/>
      <c r="C101" s="130"/>
      <c r="D101" s="130"/>
      <c r="E101" s="131" t="s">
        <v>441</v>
      </c>
      <c r="F101" s="132"/>
      <c r="G101" s="133" t="s">
        <v>442</v>
      </c>
      <c r="H101" s="134"/>
      <c r="I101" s="135"/>
      <c r="J101" s="136" t="str">
        <f t="shared" si="15"/>
        <v>Formula</v>
      </c>
      <c r="K101" s="137" t="s">
        <v>443</v>
      </c>
      <c r="L101" s="135"/>
      <c r="M101" s="138" t="str">
        <f>IFERROR(CHOOSE(MATCH(K101,{"Coal","Diesel","Fuel oil","Kerosene","LPG","Natural gas","Wood deforested","Wood reforested","Other"},0),96.3,74.1,77.4,71.5,63.1,56.1,109.6,0,"Add details in last column"),"Formula")</f>
        <v>Formula</v>
      </c>
      <c r="N101" s="139" t="str">
        <f t="shared" si="16"/>
        <v>Formula</v>
      </c>
      <c r="O101" s="140"/>
      <c r="P101" s="141"/>
      <c r="Q101" s="142"/>
      <c r="R101" s="143"/>
      <c r="S101" s="144"/>
      <c r="T101" s="145"/>
      <c r="U101" s="146"/>
      <c r="V101" s="147"/>
      <c r="W101" s="139" t="str">
        <f t="shared" si="17"/>
        <v>Formula</v>
      </c>
      <c r="X101" s="142"/>
      <c r="Y101" s="14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row>
    <row r="102" spans="1:50" s="25" customFormat="1" ht="39.9" customHeight="1">
      <c r="A102" s="128"/>
      <c r="B102" s="129"/>
      <c r="C102" s="130"/>
      <c r="D102" s="130"/>
      <c r="E102" s="131" t="s">
        <v>444</v>
      </c>
      <c r="F102" s="132"/>
      <c r="G102" s="133" t="s">
        <v>445</v>
      </c>
      <c r="H102" s="134"/>
      <c r="I102" s="135"/>
      <c r="J102" s="136" t="str">
        <f t="shared" si="15"/>
        <v>Formula</v>
      </c>
      <c r="K102" s="137" t="s">
        <v>446</v>
      </c>
      <c r="L102" s="135"/>
      <c r="M102" s="138" t="str">
        <f>IFERROR(CHOOSE(MATCH(K102,{"Coal","Diesel","Fuel oil","Kerosene","LPG","Natural gas","Wood deforested","Wood reforested","Other"},0),96.3,74.1,77.4,71.5,63.1,56.1,109.6,0,"Add details in last column"),"Formula")</f>
        <v>Formula</v>
      </c>
      <c r="N102" s="139" t="str">
        <f t="shared" si="16"/>
        <v>Formula</v>
      </c>
      <c r="O102" s="140"/>
      <c r="P102" s="141"/>
      <c r="Q102" s="142"/>
      <c r="R102" s="143"/>
      <c r="S102" s="144"/>
      <c r="T102" s="145"/>
      <c r="U102" s="146"/>
      <c r="V102" s="147"/>
      <c r="W102" s="139" t="str">
        <f t="shared" si="17"/>
        <v>Formula</v>
      </c>
      <c r="X102" s="142"/>
      <c r="Y102" s="14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row>
    <row r="103" spans="1:50" s="25" customFormat="1" ht="39.9" customHeight="1">
      <c r="A103" s="128"/>
      <c r="B103" s="129"/>
      <c r="C103" s="130"/>
      <c r="D103" s="130"/>
      <c r="E103" s="131" t="s">
        <v>447</v>
      </c>
      <c r="F103" s="132"/>
      <c r="G103" s="133" t="s">
        <v>448</v>
      </c>
      <c r="H103" s="134"/>
      <c r="I103" s="135"/>
      <c r="J103" s="136" t="str">
        <f t="shared" si="15"/>
        <v>Formula</v>
      </c>
      <c r="K103" s="137" t="s">
        <v>449</v>
      </c>
      <c r="L103" s="135"/>
      <c r="M103" s="138" t="str">
        <f>IFERROR(CHOOSE(MATCH(K103,{"Coal","Diesel","Fuel oil","Kerosene","LPG","Natural gas","Wood deforested","Wood reforested","Other"},0),96.3,74.1,77.4,71.5,63.1,56.1,109.6,0,"Add details in last column"),"Formula")</f>
        <v>Formula</v>
      </c>
      <c r="N103" s="139" t="str">
        <f t="shared" si="16"/>
        <v>Formula</v>
      </c>
      <c r="O103" s="140"/>
      <c r="P103" s="141"/>
      <c r="Q103" s="142"/>
      <c r="R103" s="143"/>
      <c r="S103" s="144"/>
      <c r="T103" s="145"/>
      <c r="U103" s="146"/>
      <c r="V103" s="147"/>
      <c r="W103" s="139" t="str">
        <f t="shared" si="17"/>
        <v>Formula</v>
      </c>
      <c r="X103" s="142"/>
      <c r="Y103" s="14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row>
    <row r="104" spans="1:50" s="25" customFormat="1" ht="39.9" customHeight="1">
      <c r="A104" s="128"/>
      <c r="B104" s="129"/>
      <c r="C104" s="130"/>
      <c r="D104" s="130"/>
      <c r="E104" s="131" t="s">
        <v>450</v>
      </c>
      <c r="F104" s="132"/>
      <c r="G104" s="133" t="s">
        <v>451</v>
      </c>
      <c r="H104" s="134"/>
      <c r="I104" s="135"/>
      <c r="J104" s="136" t="str">
        <f t="shared" si="15"/>
        <v>Formula</v>
      </c>
      <c r="K104" s="137" t="s">
        <v>452</v>
      </c>
      <c r="L104" s="135"/>
      <c r="M104" s="138" t="str">
        <f>IFERROR(CHOOSE(MATCH(K104,{"Coal","Diesel","Fuel oil","Kerosene","LPG","Natural gas","Wood deforested","Wood reforested","Other"},0),96.3,74.1,77.4,71.5,63.1,56.1,109.6,0,"Add details in last column"),"Formula")</f>
        <v>Formula</v>
      </c>
      <c r="N104" s="139" t="str">
        <f t="shared" si="16"/>
        <v>Formula</v>
      </c>
      <c r="O104" s="140"/>
      <c r="P104" s="141"/>
      <c r="Q104" s="142"/>
      <c r="R104" s="143"/>
      <c r="S104" s="144"/>
      <c r="T104" s="145"/>
      <c r="U104" s="146"/>
      <c r="V104" s="147"/>
      <c r="W104" s="139" t="str">
        <f t="shared" si="17"/>
        <v>Formula</v>
      </c>
      <c r="X104" s="142"/>
      <c r="Y104" s="14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row>
    <row r="105" spans="1:50" s="25" customFormat="1" ht="39.9" customHeight="1">
      <c r="A105" s="128"/>
      <c r="B105" s="129"/>
      <c r="C105" s="130"/>
      <c r="D105" s="130"/>
      <c r="E105" s="131" t="s">
        <v>453</v>
      </c>
      <c r="F105" s="132"/>
      <c r="G105" s="133" t="s">
        <v>454</v>
      </c>
      <c r="H105" s="134"/>
      <c r="I105" s="135"/>
      <c r="J105" s="136" t="str">
        <f t="shared" si="15"/>
        <v>Formula</v>
      </c>
      <c r="K105" s="137" t="s">
        <v>455</v>
      </c>
      <c r="L105" s="135"/>
      <c r="M105" s="138" t="str">
        <f>IFERROR(CHOOSE(MATCH(K105,{"Coal","Diesel","Fuel oil","Kerosene","LPG","Natural gas","Wood deforested","Wood reforested","Other"},0),96.3,74.1,77.4,71.5,63.1,56.1,109.6,0,"Add details in last column"),"Formula")</f>
        <v>Formula</v>
      </c>
      <c r="N105" s="139" t="str">
        <f t="shared" si="16"/>
        <v>Formula</v>
      </c>
      <c r="O105" s="140"/>
      <c r="P105" s="141"/>
      <c r="Q105" s="142"/>
      <c r="R105" s="143"/>
      <c r="S105" s="144"/>
      <c r="T105" s="145"/>
      <c r="U105" s="146"/>
      <c r="V105" s="147"/>
      <c r="W105" s="139" t="str">
        <f t="shared" si="17"/>
        <v>Formula</v>
      </c>
      <c r="X105" s="142"/>
      <c r="Y105" s="14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row>
    <row r="106" spans="1:50" s="24" customFormat="1" ht="39.9" customHeight="1">
      <c r="A106" s="128"/>
      <c r="B106" s="129"/>
      <c r="C106" s="130"/>
      <c r="D106" s="130"/>
      <c r="E106" s="131" t="s">
        <v>456</v>
      </c>
      <c r="F106" s="132"/>
      <c r="G106" s="133" t="s">
        <v>457</v>
      </c>
      <c r="H106" s="134"/>
      <c r="I106" s="135"/>
      <c r="J106" s="136" t="str">
        <f t="shared" si="15"/>
        <v>Formula</v>
      </c>
      <c r="K106" s="137" t="s">
        <v>458</v>
      </c>
      <c r="L106" s="135"/>
      <c r="M106" s="138" t="str">
        <f>IFERROR(CHOOSE(MATCH(K106,{"Coal","Diesel","Fuel oil","Kerosene","LPG","Natural gas","Wood deforested","Wood reforested","Other"},0),96.3,74.1,77.4,71.5,63.1,56.1,109.6,0,"Add details in last column"),"Formula")</f>
        <v>Formula</v>
      </c>
      <c r="N106" s="139" t="str">
        <f t="shared" si="16"/>
        <v>Formula</v>
      </c>
      <c r="O106" s="140"/>
      <c r="P106" s="141"/>
      <c r="Q106" s="142"/>
      <c r="R106" s="143"/>
      <c r="S106" s="144"/>
      <c r="T106" s="145"/>
      <c r="U106" s="146"/>
      <c r="V106" s="147"/>
      <c r="W106" s="139" t="str">
        <f t="shared" si="17"/>
        <v>Formula</v>
      </c>
      <c r="X106" s="142"/>
      <c r="Y106" s="14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row>
    <row r="107" spans="1:50" s="24" customFormat="1" ht="39.9" customHeight="1">
      <c r="A107" s="128"/>
      <c r="B107" s="129"/>
      <c r="C107" s="130"/>
      <c r="D107" s="130"/>
      <c r="E107" s="131" t="s">
        <v>459</v>
      </c>
      <c r="F107" s="132"/>
      <c r="G107" s="133" t="s">
        <v>460</v>
      </c>
      <c r="H107" s="134"/>
      <c r="I107" s="135"/>
      <c r="J107" s="136" t="str">
        <f t="shared" si="15"/>
        <v>Formula</v>
      </c>
      <c r="K107" s="137" t="s">
        <v>461</v>
      </c>
      <c r="L107" s="135"/>
      <c r="M107" s="138" t="str">
        <f>IFERROR(CHOOSE(MATCH(K107,{"Coal","Diesel","Fuel oil","Kerosene","LPG","Natural gas","Wood deforested","Wood reforested","Other"},0),96.3,74.1,77.4,71.5,63.1,56.1,109.6,0,"Add details in last column"),"Formula")</f>
        <v>Formula</v>
      </c>
      <c r="N107" s="139" t="str">
        <f t="shared" si="16"/>
        <v>Formula</v>
      </c>
      <c r="O107" s="140"/>
      <c r="P107" s="141"/>
      <c r="Q107" s="142"/>
      <c r="R107" s="143"/>
      <c r="S107" s="144"/>
      <c r="T107" s="145"/>
      <c r="U107" s="146"/>
      <c r="V107" s="147"/>
      <c r="W107" s="139" t="str">
        <f t="shared" si="17"/>
        <v>Formula</v>
      </c>
      <c r="X107" s="142"/>
      <c r="Y107" s="14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row>
    <row r="108" spans="1:50" s="24" customFormat="1" ht="39.9" customHeight="1">
      <c r="A108" s="128"/>
      <c r="B108" s="129"/>
      <c r="C108" s="130"/>
      <c r="D108" s="130"/>
      <c r="E108" s="131" t="s">
        <v>462</v>
      </c>
      <c r="F108" s="132"/>
      <c r="G108" s="133" t="s">
        <v>463</v>
      </c>
      <c r="H108" s="134"/>
      <c r="I108" s="135"/>
      <c r="J108" s="136" t="str">
        <f t="shared" si="15"/>
        <v>Formula</v>
      </c>
      <c r="K108" s="137" t="s">
        <v>464</v>
      </c>
      <c r="L108" s="135"/>
      <c r="M108" s="138" t="str">
        <f>IFERROR(CHOOSE(MATCH(K108,{"Coal","Diesel","Fuel oil","Kerosene","LPG","Natural gas","Wood deforested","Wood reforested","Other"},0),96.3,74.1,77.4,71.5,63.1,56.1,109.6,0,"Add details in last column"),"Formula")</f>
        <v>Formula</v>
      </c>
      <c r="N108" s="139" t="str">
        <f t="shared" si="16"/>
        <v>Formula</v>
      </c>
      <c r="O108" s="140"/>
      <c r="P108" s="141"/>
      <c r="Q108" s="142"/>
      <c r="R108" s="143"/>
      <c r="S108" s="144"/>
      <c r="T108" s="145"/>
      <c r="U108" s="146"/>
      <c r="V108" s="147"/>
      <c r="W108" s="139" t="str">
        <f t="shared" si="17"/>
        <v>Formula</v>
      </c>
      <c r="X108" s="142"/>
      <c r="Y108" s="14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row>
    <row r="109" spans="1:50" s="24" customFormat="1" ht="39.9" customHeight="1">
      <c r="A109" s="128"/>
      <c r="B109" s="129"/>
      <c r="C109" s="130"/>
      <c r="D109" s="130"/>
      <c r="E109" s="131" t="s">
        <v>465</v>
      </c>
      <c r="F109" s="132"/>
      <c r="G109" s="133" t="s">
        <v>466</v>
      </c>
      <c r="H109" s="134"/>
      <c r="I109" s="135"/>
      <c r="J109" s="136" t="str">
        <f t="shared" si="15"/>
        <v>Formula</v>
      </c>
      <c r="K109" s="137" t="s">
        <v>467</v>
      </c>
      <c r="L109" s="135"/>
      <c r="M109" s="138" t="str">
        <f>IFERROR(CHOOSE(MATCH(K109,{"Coal","Diesel","Fuel oil","Kerosene","LPG","Natural gas","Wood deforested","Wood reforested","Other"},0),96.3,74.1,77.4,71.5,63.1,56.1,109.6,0,"Add details in last column"),"Formula")</f>
        <v>Formula</v>
      </c>
      <c r="N109" s="139" t="str">
        <f t="shared" si="16"/>
        <v>Formula</v>
      </c>
      <c r="O109" s="140"/>
      <c r="P109" s="141"/>
      <c r="Q109" s="142"/>
      <c r="R109" s="143"/>
      <c r="S109" s="144"/>
      <c r="T109" s="145"/>
      <c r="U109" s="146"/>
      <c r="V109" s="147"/>
      <c r="W109" s="139" t="str">
        <f t="shared" si="17"/>
        <v>Formula</v>
      </c>
      <c r="X109" s="142"/>
      <c r="Y109" s="14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row>
    <row r="110" spans="1:50" s="24" customFormat="1" ht="39.9" customHeight="1">
      <c r="A110" s="128"/>
      <c r="B110" s="129"/>
      <c r="C110" s="130"/>
      <c r="D110" s="130"/>
      <c r="E110" s="131" t="s">
        <v>468</v>
      </c>
      <c r="F110" s="132"/>
      <c r="G110" s="133" t="s">
        <v>469</v>
      </c>
      <c r="H110" s="134"/>
      <c r="I110" s="135"/>
      <c r="J110" s="136" t="str">
        <f t="shared" si="15"/>
        <v>Formula</v>
      </c>
      <c r="K110" s="137" t="s">
        <v>470</v>
      </c>
      <c r="L110" s="135"/>
      <c r="M110" s="138" t="str">
        <f>IFERROR(CHOOSE(MATCH(K110,{"Coal","Diesel","Fuel oil","Kerosene","LPG","Natural gas","Wood deforested","Wood reforested","Other"},0),96.3,74.1,77.4,71.5,63.1,56.1,109.6,0,"Add details in last column"),"Formula")</f>
        <v>Formula</v>
      </c>
      <c r="N110" s="139" t="str">
        <f t="shared" si="16"/>
        <v>Formula</v>
      </c>
      <c r="O110" s="140"/>
      <c r="P110" s="141"/>
      <c r="Q110" s="142"/>
      <c r="R110" s="143"/>
      <c r="S110" s="144"/>
      <c r="T110" s="145"/>
      <c r="U110" s="146"/>
      <c r="V110" s="147"/>
      <c r="W110" s="139" t="str">
        <f t="shared" si="17"/>
        <v>Formula</v>
      </c>
      <c r="X110" s="142"/>
      <c r="Y110" s="14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row>
    <row r="111" spans="1:50" s="24" customFormat="1" ht="39.9" customHeight="1">
      <c r="A111" s="128"/>
      <c r="B111" s="129"/>
      <c r="C111" s="130"/>
      <c r="D111" s="130"/>
      <c r="E111" s="131" t="s">
        <v>471</v>
      </c>
      <c r="F111" s="132"/>
      <c r="G111" s="133" t="s">
        <v>472</v>
      </c>
      <c r="H111" s="134"/>
      <c r="I111" s="135"/>
      <c r="J111" s="136" t="str">
        <f t="shared" si="15"/>
        <v>Formula</v>
      </c>
      <c r="K111" s="137" t="s">
        <v>473</v>
      </c>
      <c r="L111" s="135"/>
      <c r="M111" s="138" t="str">
        <f>IFERROR(CHOOSE(MATCH(K111,{"Coal","Diesel","Fuel oil","Kerosene","LPG","Natural gas","Wood deforested","Wood reforested","Other"},0),96.3,74.1,77.4,71.5,63.1,56.1,109.6,0,"Add details in last column"),"Formula")</f>
        <v>Formula</v>
      </c>
      <c r="N111" s="139" t="str">
        <f t="shared" si="16"/>
        <v>Formula</v>
      </c>
      <c r="O111" s="140"/>
      <c r="P111" s="141"/>
      <c r="Q111" s="142"/>
      <c r="R111" s="143"/>
      <c r="S111" s="144"/>
      <c r="T111" s="145"/>
      <c r="U111" s="146"/>
      <c r="V111" s="147"/>
      <c r="W111" s="139" t="str">
        <f t="shared" si="17"/>
        <v>Formula</v>
      </c>
      <c r="X111" s="142"/>
      <c r="Y111" s="14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row>
    <row r="112" spans="1:50" s="25" customFormat="1" ht="39.9" customHeight="1">
      <c r="A112" s="128"/>
      <c r="B112" s="129"/>
      <c r="C112" s="130"/>
      <c r="D112" s="130"/>
      <c r="E112" s="131" t="s">
        <v>474</v>
      </c>
      <c r="F112" s="132"/>
      <c r="G112" s="133" t="s">
        <v>475</v>
      </c>
      <c r="H112" s="134"/>
      <c r="I112" s="135"/>
      <c r="J112" s="136" t="str">
        <f t="shared" si="15"/>
        <v>Formula</v>
      </c>
      <c r="K112" s="137" t="s">
        <v>476</v>
      </c>
      <c r="L112" s="135"/>
      <c r="M112" s="138" t="str">
        <f>IFERROR(CHOOSE(MATCH(K112,{"Coal","Diesel","Fuel oil","Kerosene","LPG","Natural gas","Wood deforested","Wood reforested","Other"},0),96.3,74.1,77.4,71.5,63.1,56.1,109.6,0,"Add details in last column"),"Formula")</f>
        <v>Formula</v>
      </c>
      <c r="N112" s="139" t="str">
        <f t="shared" si="16"/>
        <v>Formula</v>
      </c>
      <c r="O112" s="140"/>
      <c r="P112" s="141"/>
      <c r="Q112" s="142"/>
      <c r="R112" s="143"/>
      <c r="S112" s="144"/>
      <c r="T112" s="145"/>
      <c r="U112" s="146"/>
      <c r="V112" s="147"/>
      <c r="W112" s="139" t="str">
        <f t="shared" si="17"/>
        <v>Formula</v>
      </c>
      <c r="X112" s="142"/>
      <c r="Y112" s="14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row>
    <row r="113" spans="1:50" s="25" customFormat="1" ht="39.9" customHeight="1">
      <c r="A113" s="128"/>
      <c r="B113" s="129"/>
      <c r="C113" s="130"/>
      <c r="D113" s="130"/>
      <c r="E113" s="131" t="s">
        <v>477</v>
      </c>
      <c r="F113" s="132"/>
      <c r="G113" s="133" t="s">
        <v>478</v>
      </c>
      <c r="H113" s="134"/>
      <c r="I113" s="135"/>
      <c r="J113" s="136" t="str">
        <f t="shared" si="15"/>
        <v>Formula</v>
      </c>
      <c r="K113" s="137" t="s">
        <v>479</v>
      </c>
      <c r="L113" s="135"/>
      <c r="M113" s="138" t="str">
        <f>IFERROR(CHOOSE(MATCH(K113,{"Coal","Diesel","Fuel oil","Kerosene","LPG","Natural gas","Wood deforested","Wood reforested","Other"},0),96.3,74.1,77.4,71.5,63.1,56.1,109.6,0,"Add details in last column"),"Formula")</f>
        <v>Formula</v>
      </c>
      <c r="N113" s="139" t="str">
        <f t="shared" si="16"/>
        <v>Formula</v>
      </c>
      <c r="O113" s="140"/>
      <c r="P113" s="141"/>
      <c r="Q113" s="142"/>
      <c r="R113" s="143"/>
      <c r="S113" s="144"/>
      <c r="T113" s="145"/>
      <c r="U113" s="146"/>
      <c r="V113" s="147"/>
      <c r="W113" s="139" t="str">
        <f t="shared" si="17"/>
        <v>Formula</v>
      </c>
      <c r="X113" s="142"/>
      <c r="Y113" s="14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row>
    <row r="114" spans="1:50" s="25" customFormat="1" ht="39.9" customHeight="1">
      <c r="A114" s="128"/>
      <c r="B114" s="129"/>
      <c r="C114" s="130"/>
      <c r="D114" s="130"/>
      <c r="E114" s="131" t="s">
        <v>480</v>
      </c>
      <c r="F114" s="132"/>
      <c r="G114" s="133" t="s">
        <v>481</v>
      </c>
      <c r="H114" s="134"/>
      <c r="I114" s="135"/>
      <c r="J114" s="136" t="str">
        <f t="shared" si="15"/>
        <v>Formula</v>
      </c>
      <c r="K114" s="137" t="s">
        <v>482</v>
      </c>
      <c r="L114" s="135"/>
      <c r="M114" s="138" t="str">
        <f>IFERROR(CHOOSE(MATCH(K114,{"Coal","Diesel","Fuel oil","Kerosene","LPG","Natural gas","Wood deforested","Wood reforested","Other"},0),96.3,74.1,77.4,71.5,63.1,56.1,109.6,0,"Add details in last column"),"Formula")</f>
        <v>Formula</v>
      </c>
      <c r="N114" s="139" t="str">
        <f t="shared" si="16"/>
        <v>Formula</v>
      </c>
      <c r="O114" s="140"/>
      <c r="P114" s="141"/>
      <c r="Q114" s="142"/>
      <c r="R114" s="143"/>
      <c r="S114" s="144"/>
      <c r="T114" s="145"/>
      <c r="U114" s="146"/>
      <c r="V114" s="147"/>
      <c r="W114" s="139" t="str">
        <f t="shared" si="17"/>
        <v>Formula</v>
      </c>
      <c r="X114" s="142"/>
      <c r="Y114" s="14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row>
    <row r="115" spans="1:50" s="25" customFormat="1" ht="39.9" customHeight="1">
      <c r="A115" s="128"/>
      <c r="B115" s="129"/>
      <c r="C115" s="130"/>
      <c r="D115" s="130"/>
      <c r="E115" s="131" t="s">
        <v>483</v>
      </c>
      <c r="F115" s="132"/>
      <c r="G115" s="133" t="s">
        <v>484</v>
      </c>
      <c r="H115" s="134"/>
      <c r="I115" s="135"/>
      <c r="J115" s="136" t="str">
        <f t="shared" si="15"/>
        <v>Formula</v>
      </c>
      <c r="K115" s="137" t="s">
        <v>485</v>
      </c>
      <c r="L115" s="135"/>
      <c r="M115" s="138" t="str">
        <f>IFERROR(CHOOSE(MATCH(K115,{"Coal","Diesel","Fuel oil","Kerosene","LPG","Natural gas","Wood deforested","Wood reforested","Other"},0),96.3,74.1,77.4,71.5,63.1,56.1,109.6,0,"Add details in last column"),"Formula")</f>
        <v>Formula</v>
      </c>
      <c r="N115" s="139" t="str">
        <f t="shared" si="16"/>
        <v>Formula</v>
      </c>
      <c r="O115" s="140"/>
      <c r="P115" s="141"/>
      <c r="Q115" s="142"/>
      <c r="R115" s="143"/>
      <c r="S115" s="144"/>
      <c r="T115" s="145"/>
      <c r="U115" s="146"/>
      <c r="V115" s="147"/>
      <c r="W115" s="139" t="str">
        <f t="shared" si="17"/>
        <v>Formula</v>
      </c>
      <c r="X115" s="142"/>
      <c r="Y115" s="14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row>
    <row r="116" spans="1:50" s="14" customFormat="1" ht="23.25" customHeight="1">
      <c r="A116" s="19"/>
      <c r="B116" s="54"/>
      <c r="C116" s="22"/>
      <c r="D116" s="20"/>
      <c r="E116" s="19"/>
      <c r="F116" s="22"/>
      <c r="G116" s="19"/>
      <c r="H116" s="50"/>
      <c r="I116" s="50"/>
      <c r="J116" s="58"/>
      <c r="K116" s="19"/>
      <c r="L116" s="19"/>
      <c r="M116" s="23"/>
      <c r="N116" s="19"/>
      <c r="O116" s="50"/>
      <c r="P116" s="50"/>
      <c r="Q116" s="19"/>
      <c r="R116" s="19"/>
      <c r="S116" s="19"/>
      <c r="T116" s="19"/>
      <c r="U116" s="19"/>
      <c r="V116" s="19"/>
      <c r="W116" s="19"/>
      <c r="X116" s="20"/>
      <c r="Y116" s="20"/>
      <c r="Z116" s="19"/>
      <c r="AA116" s="19"/>
      <c r="AB116" s="19"/>
      <c r="AC116" s="19"/>
      <c r="AD116" s="19"/>
      <c r="AE116" s="19"/>
    </row>
    <row r="117" spans="1:50" s="14" customFormat="1">
      <c r="A117" s="19"/>
      <c r="B117" s="54"/>
      <c r="C117" s="22"/>
      <c r="D117" s="20"/>
      <c r="E117" s="19"/>
      <c r="F117" s="22"/>
      <c r="G117" s="19"/>
      <c r="H117" s="50"/>
      <c r="I117" s="50"/>
      <c r="J117" s="58"/>
      <c r="K117" s="19"/>
      <c r="L117" s="19"/>
      <c r="M117" s="23"/>
      <c r="N117" s="19"/>
      <c r="O117" s="50"/>
      <c r="P117" s="50"/>
      <c r="Q117" s="19"/>
      <c r="R117" s="19"/>
      <c r="S117" s="19"/>
      <c r="T117" s="19"/>
      <c r="U117" s="19"/>
      <c r="V117" s="19"/>
      <c r="W117" s="19"/>
      <c r="X117" s="20"/>
      <c r="Y117" s="20"/>
      <c r="Z117" s="19"/>
      <c r="AA117" s="19"/>
      <c r="AB117" s="19"/>
      <c r="AC117" s="19"/>
      <c r="AD117" s="19"/>
      <c r="AE117" s="19"/>
    </row>
    <row r="118" spans="1:50" s="14" customFormat="1">
      <c r="A118" s="19"/>
      <c r="B118" s="54"/>
      <c r="C118" s="22"/>
      <c r="D118" s="20"/>
      <c r="E118" s="19"/>
      <c r="F118" s="22"/>
      <c r="G118" s="19"/>
      <c r="H118" s="50"/>
      <c r="I118" s="50"/>
      <c r="J118" s="58"/>
      <c r="K118" s="19"/>
      <c r="L118" s="19"/>
      <c r="M118" s="23"/>
      <c r="N118" s="19"/>
      <c r="O118" s="50"/>
      <c r="P118" s="50"/>
      <c r="Q118" s="19"/>
      <c r="R118" s="19"/>
      <c r="S118" s="19"/>
      <c r="T118" s="19"/>
      <c r="U118" s="19"/>
      <c r="V118" s="19"/>
      <c r="W118" s="19"/>
      <c r="X118" s="20"/>
      <c r="Y118" s="20"/>
      <c r="Z118" s="19"/>
      <c r="AA118" s="19"/>
      <c r="AB118" s="19"/>
      <c r="AC118" s="19"/>
      <c r="AD118" s="19"/>
      <c r="AE118" s="19"/>
    </row>
    <row r="119" spans="1:50" s="14" customFormat="1">
      <c r="A119" s="19"/>
      <c r="B119" s="54"/>
      <c r="C119" s="22"/>
      <c r="D119" s="20"/>
      <c r="E119" s="19"/>
      <c r="F119" s="22"/>
      <c r="G119" s="19"/>
      <c r="H119" s="50"/>
      <c r="I119" s="50"/>
      <c r="J119" s="58"/>
      <c r="K119" s="19"/>
      <c r="L119" s="19"/>
      <c r="M119" s="23"/>
      <c r="N119" s="19"/>
      <c r="O119" s="50"/>
      <c r="P119" s="50"/>
      <c r="Q119" s="19"/>
      <c r="R119" s="19"/>
      <c r="S119" s="19"/>
      <c r="T119" s="19"/>
      <c r="U119" s="19"/>
      <c r="V119" s="19"/>
      <c r="W119" s="19"/>
      <c r="X119" s="20"/>
      <c r="Y119" s="20"/>
      <c r="Z119" s="19"/>
      <c r="AA119" s="19"/>
      <c r="AB119" s="19"/>
      <c r="AC119" s="19"/>
      <c r="AD119" s="19"/>
      <c r="AE119" s="19"/>
    </row>
    <row r="120" spans="1:50" s="14" customFormat="1">
      <c r="A120" s="19"/>
      <c r="B120" s="54"/>
      <c r="C120" s="22"/>
      <c r="D120" s="20"/>
      <c r="E120" s="19"/>
      <c r="F120" s="22"/>
      <c r="G120" s="19"/>
      <c r="H120" s="50"/>
      <c r="I120" s="50"/>
      <c r="J120" s="58"/>
      <c r="K120" s="19"/>
      <c r="L120" s="19"/>
      <c r="M120" s="23"/>
      <c r="N120" s="19"/>
      <c r="O120" s="50"/>
      <c r="P120" s="50"/>
      <c r="Q120" s="19"/>
      <c r="R120" s="19"/>
      <c r="S120" s="19"/>
      <c r="T120" s="19"/>
      <c r="U120" s="19"/>
      <c r="V120" s="19"/>
      <c r="W120" s="19"/>
      <c r="X120" s="20"/>
      <c r="Y120" s="20"/>
      <c r="Z120" s="19"/>
      <c r="AA120" s="19"/>
      <c r="AB120" s="19"/>
      <c r="AC120" s="19"/>
      <c r="AD120" s="19"/>
      <c r="AE120" s="19"/>
    </row>
    <row r="121" spans="1:50" s="14" customFormat="1">
      <c r="A121" s="19"/>
      <c r="B121" s="54"/>
      <c r="C121" s="22"/>
      <c r="D121" s="20"/>
      <c r="E121" s="19"/>
      <c r="F121" s="22"/>
      <c r="G121" s="19"/>
      <c r="H121" s="50"/>
      <c r="I121" s="50"/>
      <c r="J121" s="58"/>
      <c r="K121" s="19"/>
      <c r="L121" s="19"/>
      <c r="M121" s="23"/>
      <c r="N121" s="19"/>
      <c r="O121" s="50"/>
      <c r="P121" s="50"/>
      <c r="Q121" s="19"/>
      <c r="R121" s="19"/>
      <c r="S121" s="19"/>
      <c r="T121" s="19"/>
      <c r="U121" s="19"/>
      <c r="V121" s="19"/>
      <c r="W121" s="19"/>
      <c r="X121" s="20"/>
      <c r="Y121" s="20"/>
      <c r="Z121" s="19"/>
      <c r="AA121" s="19"/>
      <c r="AB121" s="19"/>
      <c r="AC121" s="19"/>
      <c r="AD121" s="19"/>
      <c r="AE121" s="19"/>
    </row>
    <row r="122" spans="1:50" s="14" customFormat="1">
      <c r="A122" s="19"/>
      <c r="B122" s="54"/>
      <c r="C122" s="22"/>
      <c r="D122" s="20"/>
      <c r="E122" s="19"/>
      <c r="F122" s="22"/>
      <c r="G122" s="19"/>
      <c r="H122" s="50"/>
      <c r="I122" s="50"/>
      <c r="J122" s="58"/>
      <c r="K122" s="19"/>
      <c r="L122" s="19"/>
      <c r="M122" s="23"/>
      <c r="N122" s="19"/>
      <c r="O122" s="50"/>
      <c r="P122" s="50"/>
      <c r="Q122" s="19"/>
      <c r="R122" s="19"/>
      <c r="S122" s="19"/>
      <c r="T122" s="19"/>
      <c r="U122" s="19"/>
      <c r="V122" s="19"/>
      <c r="W122" s="19"/>
      <c r="X122" s="20"/>
      <c r="Y122" s="20"/>
      <c r="Z122" s="19"/>
      <c r="AA122" s="19"/>
      <c r="AB122" s="19"/>
      <c r="AC122" s="19"/>
      <c r="AD122" s="19"/>
      <c r="AE122" s="19"/>
    </row>
    <row r="123" spans="1:50" s="14" customFormat="1">
      <c r="A123" s="19"/>
      <c r="B123" s="54"/>
      <c r="C123" s="22"/>
      <c r="D123" s="20"/>
      <c r="E123" s="19"/>
      <c r="F123" s="22"/>
      <c r="G123" s="19"/>
      <c r="H123" s="50"/>
      <c r="I123" s="50"/>
      <c r="J123" s="58"/>
      <c r="K123" s="19"/>
      <c r="L123" s="19"/>
      <c r="M123" s="23"/>
      <c r="N123" s="19"/>
      <c r="O123" s="50"/>
      <c r="P123" s="50"/>
      <c r="Q123" s="19"/>
      <c r="R123" s="19"/>
      <c r="S123" s="19"/>
      <c r="T123" s="19"/>
      <c r="U123" s="19"/>
      <c r="V123" s="19"/>
      <c r="W123" s="19"/>
      <c r="X123" s="20"/>
      <c r="Y123" s="20"/>
      <c r="Z123" s="19"/>
      <c r="AA123" s="19"/>
      <c r="AB123" s="19"/>
      <c r="AC123" s="19"/>
      <c r="AD123" s="19"/>
      <c r="AE123" s="19"/>
    </row>
    <row r="124" spans="1:50" s="14" customFormat="1">
      <c r="A124" s="19"/>
      <c r="B124" s="54"/>
      <c r="C124" s="22"/>
      <c r="D124" s="20"/>
      <c r="E124" s="19"/>
      <c r="F124" s="22"/>
      <c r="G124" s="19"/>
      <c r="H124" s="50"/>
      <c r="I124" s="50"/>
      <c r="J124" s="58"/>
      <c r="K124" s="19"/>
      <c r="L124" s="19"/>
      <c r="M124" s="23"/>
      <c r="N124" s="19"/>
      <c r="O124" s="50"/>
      <c r="P124" s="50"/>
      <c r="Q124" s="19"/>
      <c r="R124" s="19"/>
      <c r="S124" s="19"/>
      <c r="T124" s="19"/>
      <c r="U124" s="19"/>
      <c r="V124" s="19"/>
      <c r="W124" s="19"/>
      <c r="X124" s="20"/>
      <c r="Y124" s="20"/>
      <c r="Z124" s="19"/>
      <c r="AA124" s="19"/>
      <c r="AB124" s="19"/>
      <c r="AC124" s="19"/>
      <c r="AD124" s="19"/>
      <c r="AE124" s="19"/>
    </row>
    <row r="125" spans="1:50" s="14" customFormat="1">
      <c r="A125" s="19"/>
      <c r="B125" s="54"/>
      <c r="C125" s="22"/>
      <c r="D125" s="20"/>
      <c r="E125" s="19"/>
      <c r="F125" s="22"/>
      <c r="G125" s="19"/>
      <c r="H125" s="50"/>
      <c r="I125" s="50"/>
      <c r="J125" s="58"/>
      <c r="K125" s="19"/>
      <c r="L125" s="19"/>
      <c r="M125" s="23"/>
      <c r="N125" s="19"/>
      <c r="O125" s="50"/>
      <c r="P125" s="50"/>
      <c r="Q125" s="19"/>
      <c r="R125" s="19"/>
      <c r="S125" s="19"/>
      <c r="T125" s="19"/>
      <c r="U125" s="19"/>
      <c r="V125" s="19"/>
      <c r="W125" s="19"/>
      <c r="X125" s="20"/>
      <c r="Y125" s="20"/>
      <c r="Z125" s="19"/>
      <c r="AA125" s="19"/>
      <c r="AB125" s="19"/>
      <c r="AC125" s="19"/>
      <c r="AD125" s="19"/>
      <c r="AE125" s="19"/>
    </row>
    <row r="126" spans="1:50" s="14" customFormat="1">
      <c r="A126" s="19"/>
      <c r="B126" s="54"/>
      <c r="C126" s="22"/>
      <c r="D126" s="20"/>
      <c r="E126" s="19"/>
      <c r="F126" s="22"/>
      <c r="G126" s="19"/>
      <c r="H126" s="50"/>
      <c r="I126" s="50"/>
      <c r="J126" s="58"/>
      <c r="K126" s="19"/>
      <c r="L126" s="19"/>
      <c r="M126" s="23"/>
      <c r="N126" s="19"/>
      <c r="O126" s="50"/>
      <c r="P126" s="50"/>
      <c r="Q126" s="19"/>
      <c r="R126" s="19"/>
      <c r="S126" s="19"/>
      <c r="T126" s="19"/>
      <c r="U126" s="19"/>
      <c r="V126" s="19"/>
      <c r="W126" s="19"/>
      <c r="X126" s="20"/>
      <c r="Y126" s="20"/>
      <c r="Z126" s="19"/>
      <c r="AA126" s="19"/>
      <c r="AB126" s="19"/>
      <c r="AC126" s="19"/>
      <c r="AD126" s="19"/>
      <c r="AE126" s="19"/>
    </row>
    <row r="127" spans="1:50" s="14" customFormat="1">
      <c r="A127" s="19"/>
      <c r="B127" s="54"/>
      <c r="C127" s="22"/>
      <c r="D127" s="20"/>
      <c r="E127" s="19"/>
      <c r="F127" s="22"/>
      <c r="G127" s="19"/>
      <c r="H127" s="50"/>
      <c r="I127" s="50"/>
      <c r="J127" s="58"/>
      <c r="K127" s="19"/>
      <c r="L127" s="19"/>
      <c r="M127" s="23"/>
      <c r="N127" s="19"/>
      <c r="O127" s="50"/>
      <c r="P127" s="50"/>
      <c r="Q127" s="19"/>
      <c r="R127" s="19"/>
      <c r="S127" s="19"/>
      <c r="T127" s="19"/>
      <c r="U127" s="19"/>
      <c r="V127" s="19"/>
      <c r="W127" s="19"/>
      <c r="X127" s="20"/>
      <c r="Y127" s="20"/>
      <c r="Z127" s="19"/>
      <c r="AA127" s="19"/>
      <c r="AB127" s="19"/>
      <c r="AC127" s="19"/>
      <c r="AD127" s="19"/>
      <c r="AE127" s="19"/>
    </row>
    <row r="128" spans="1:50" s="14" customFormat="1">
      <c r="A128" s="19"/>
      <c r="B128" s="54"/>
      <c r="C128" s="22"/>
      <c r="D128" s="20"/>
      <c r="E128" s="19"/>
      <c r="F128" s="22"/>
      <c r="G128" s="19"/>
      <c r="H128" s="50"/>
      <c r="I128" s="50"/>
      <c r="J128" s="58"/>
      <c r="K128" s="19"/>
      <c r="L128" s="19"/>
      <c r="M128" s="23"/>
      <c r="N128" s="19"/>
      <c r="O128" s="50"/>
      <c r="P128" s="50"/>
      <c r="Q128" s="19"/>
      <c r="R128" s="19"/>
      <c r="S128" s="19"/>
      <c r="T128" s="19"/>
      <c r="U128" s="19"/>
      <c r="V128" s="19"/>
      <c r="W128" s="19"/>
      <c r="X128" s="20"/>
      <c r="Y128" s="20"/>
      <c r="Z128" s="19"/>
      <c r="AA128" s="19"/>
      <c r="AB128" s="19"/>
      <c r="AC128" s="19"/>
      <c r="AD128" s="19"/>
      <c r="AE128" s="19"/>
    </row>
    <row r="129" spans="1:31" s="14" customFormat="1">
      <c r="A129" s="19"/>
      <c r="B129" s="54"/>
      <c r="C129" s="22"/>
      <c r="D129" s="20"/>
      <c r="E129" s="19"/>
      <c r="F129" s="22"/>
      <c r="G129" s="19"/>
      <c r="H129" s="50"/>
      <c r="I129" s="50"/>
      <c r="J129" s="58"/>
      <c r="K129" s="19"/>
      <c r="L129" s="19"/>
      <c r="M129" s="23"/>
      <c r="N129" s="19"/>
      <c r="O129" s="50"/>
      <c r="P129" s="50"/>
      <c r="Q129" s="19"/>
      <c r="R129" s="19"/>
      <c r="S129" s="19"/>
      <c r="T129" s="19"/>
      <c r="U129" s="19"/>
      <c r="V129" s="19"/>
      <c r="W129" s="19"/>
      <c r="X129" s="20"/>
      <c r="Y129" s="20"/>
      <c r="Z129" s="19"/>
      <c r="AA129" s="19"/>
      <c r="AB129" s="19"/>
      <c r="AC129" s="19"/>
      <c r="AD129" s="19"/>
      <c r="AE129" s="19"/>
    </row>
    <row r="130" spans="1:31" s="14" customFormat="1">
      <c r="A130" s="19"/>
      <c r="B130" s="54"/>
      <c r="C130" s="22"/>
      <c r="D130" s="20"/>
      <c r="E130" s="19"/>
      <c r="F130" s="22"/>
      <c r="G130" s="19"/>
      <c r="H130" s="50"/>
      <c r="I130" s="50"/>
      <c r="J130" s="58"/>
      <c r="K130" s="19"/>
      <c r="L130" s="19"/>
      <c r="M130" s="23"/>
      <c r="N130" s="19"/>
      <c r="O130" s="50"/>
      <c r="P130" s="50"/>
      <c r="Q130" s="19"/>
      <c r="R130" s="19"/>
      <c r="S130" s="19"/>
      <c r="T130" s="19"/>
      <c r="U130" s="19"/>
      <c r="V130" s="19"/>
      <c r="W130" s="19"/>
      <c r="X130" s="20"/>
      <c r="Y130" s="20"/>
      <c r="Z130" s="19"/>
      <c r="AA130" s="19"/>
      <c r="AB130" s="19"/>
      <c r="AC130" s="19"/>
      <c r="AD130" s="19"/>
      <c r="AE130" s="19"/>
    </row>
    <row r="131" spans="1:31" s="14" customFormat="1">
      <c r="A131" s="19"/>
      <c r="B131" s="54"/>
      <c r="C131" s="22"/>
      <c r="D131" s="20"/>
      <c r="E131" s="19"/>
      <c r="F131" s="22"/>
      <c r="G131" s="19"/>
      <c r="H131" s="50"/>
      <c r="I131" s="50"/>
      <c r="J131" s="58"/>
      <c r="K131" s="19"/>
      <c r="L131" s="19"/>
      <c r="M131" s="23"/>
      <c r="N131" s="19"/>
      <c r="O131" s="50"/>
      <c r="P131" s="50"/>
      <c r="Q131" s="19"/>
      <c r="R131" s="19"/>
      <c r="S131" s="19"/>
      <c r="T131" s="19"/>
      <c r="U131" s="19"/>
      <c r="V131" s="19"/>
      <c r="W131" s="19"/>
      <c r="X131" s="20"/>
      <c r="Y131" s="20"/>
      <c r="Z131" s="19"/>
      <c r="AA131" s="19"/>
      <c r="AB131" s="19"/>
      <c r="AC131" s="19"/>
      <c r="AD131" s="19"/>
      <c r="AE131" s="19"/>
    </row>
    <row r="132" spans="1:31" s="14" customFormat="1">
      <c r="A132" s="19"/>
      <c r="B132" s="54"/>
      <c r="C132" s="22"/>
      <c r="D132" s="20"/>
      <c r="E132" s="19"/>
      <c r="F132" s="22"/>
      <c r="G132" s="19"/>
      <c r="H132" s="50"/>
      <c r="I132" s="50"/>
      <c r="J132" s="58"/>
      <c r="K132" s="19"/>
      <c r="L132" s="19"/>
      <c r="M132" s="23"/>
      <c r="N132" s="19"/>
      <c r="O132" s="50"/>
      <c r="P132" s="50"/>
      <c r="Q132" s="19"/>
      <c r="R132" s="19"/>
      <c r="S132" s="19"/>
      <c r="T132" s="19"/>
      <c r="U132" s="19"/>
      <c r="V132" s="19"/>
      <c r="W132" s="19"/>
      <c r="X132" s="20"/>
      <c r="Y132" s="20"/>
      <c r="Z132" s="19"/>
      <c r="AA132" s="19"/>
      <c r="AB132" s="19"/>
      <c r="AC132" s="19"/>
      <c r="AD132" s="19"/>
      <c r="AE132" s="19"/>
    </row>
    <row r="133" spans="1:31" s="14" customFormat="1">
      <c r="A133" s="19"/>
      <c r="B133" s="54"/>
      <c r="C133" s="22"/>
      <c r="D133" s="20"/>
      <c r="E133" s="19"/>
      <c r="F133" s="22"/>
      <c r="G133" s="19"/>
      <c r="H133" s="50"/>
      <c r="I133" s="50"/>
      <c r="J133" s="58"/>
      <c r="K133" s="19"/>
      <c r="L133" s="19"/>
      <c r="M133" s="23"/>
      <c r="N133" s="19"/>
      <c r="O133" s="50"/>
      <c r="P133" s="50"/>
      <c r="Q133" s="19"/>
      <c r="R133" s="19"/>
      <c r="S133" s="19"/>
      <c r="T133" s="19"/>
      <c r="U133" s="19"/>
      <c r="V133" s="19"/>
      <c r="W133" s="19"/>
      <c r="X133" s="20"/>
      <c r="Y133" s="20"/>
      <c r="Z133" s="19"/>
      <c r="AA133" s="19"/>
      <c r="AB133" s="19"/>
      <c r="AC133" s="19"/>
      <c r="AD133" s="19"/>
      <c r="AE133" s="19"/>
    </row>
    <row r="134" spans="1:31" s="14" customFormat="1">
      <c r="A134" s="19"/>
      <c r="B134" s="54"/>
      <c r="C134" s="22"/>
      <c r="D134" s="20"/>
      <c r="E134" s="19"/>
      <c r="F134" s="22"/>
      <c r="G134" s="19"/>
      <c r="H134" s="50"/>
      <c r="I134" s="50"/>
      <c r="J134" s="58"/>
      <c r="K134" s="19"/>
      <c r="L134" s="19"/>
      <c r="M134" s="23"/>
      <c r="N134" s="19"/>
      <c r="O134" s="50"/>
      <c r="P134" s="50"/>
      <c r="Q134" s="19"/>
      <c r="R134" s="19"/>
      <c r="S134" s="19"/>
      <c r="T134" s="19"/>
      <c r="U134" s="19"/>
      <c r="V134" s="19"/>
      <c r="W134" s="19"/>
      <c r="X134" s="20"/>
      <c r="Y134" s="20"/>
      <c r="Z134" s="19"/>
      <c r="AA134" s="19"/>
      <c r="AB134" s="19"/>
      <c r="AC134" s="19"/>
      <c r="AD134" s="19"/>
      <c r="AE134" s="19"/>
    </row>
    <row r="135" spans="1:31" s="14" customFormat="1">
      <c r="A135" s="19"/>
      <c r="B135" s="54"/>
      <c r="C135" s="22"/>
      <c r="D135" s="20"/>
      <c r="E135" s="19"/>
      <c r="F135" s="22"/>
      <c r="G135" s="19"/>
      <c r="H135" s="50"/>
      <c r="I135" s="50"/>
      <c r="J135" s="58"/>
      <c r="K135" s="19"/>
      <c r="L135" s="19"/>
      <c r="M135" s="23"/>
      <c r="N135" s="19"/>
      <c r="O135" s="50"/>
      <c r="P135" s="50"/>
      <c r="Q135" s="19"/>
      <c r="R135" s="19"/>
      <c r="S135" s="19"/>
      <c r="T135" s="19"/>
      <c r="U135" s="19"/>
      <c r="V135" s="19"/>
      <c r="W135" s="19"/>
      <c r="X135" s="20"/>
      <c r="Y135" s="20"/>
      <c r="Z135" s="19"/>
      <c r="AA135" s="19"/>
      <c r="AB135" s="19"/>
      <c r="AC135" s="19"/>
      <c r="AD135" s="19"/>
      <c r="AE135" s="19"/>
    </row>
    <row r="136" spans="1:31" s="14" customFormat="1">
      <c r="A136" s="19"/>
      <c r="B136" s="54"/>
      <c r="C136" s="22"/>
      <c r="D136" s="20"/>
      <c r="E136" s="19"/>
      <c r="F136" s="22"/>
      <c r="G136" s="19"/>
      <c r="H136" s="50"/>
      <c r="I136" s="50"/>
      <c r="J136" s="58"/>
      <c r="K136" s="19"/>
      <c r="L136" s="19"/>
      <c r="M136" s="23"/>
      <c r="N136" s="19"/>
      <c r="O136" s="50"/>
      <c r="P136" s="50"/>
      <c r="Q136" s="19"/>
      <c r="R136" s="19"/>
      <c r="S136" s="19"/>
      <c r="T136" s="19"/>
      <c r="U136" s="19"/>
      <c r="V136" s="19"/>
      <c r="W136" s="19"/>
      <c r="X136" s="20"/>
      <c r="Y136" s="20"/>
      <c r="Z136" s="19"/>
      <c r="AA136" s="19"/>
      <c r="AB136" s="19"/>
      <c r="AC136" s="19"/>
      <c r="AD136" s="19"/>
      <c r="AE136" s="19"/>
    </row>
    <row r="137" spans="1:31" s="14" customFormat="1">
      <c r="A137" s="19"/>
      <c r="B137" s="54"/>
      <c r="C137" s="22"/>
      <c r="D137" s="20"/>
      <c r="E137" s="19"/>
      <c r="F137" s="22"/>
      <c r="G137" s="19"/>
      <c r="H137" s="50"/>
      <c r="I137" s="50"/>
      <c r="J137" s="58"/>
      <c r="K137" s="19"/>
      <c r="L137" s="19"/>
      <c r="M137" s="23"/>
      <c r="N137" s="19"/>
      <c r="O137" s="50"/>
      <c r="P137" s="50"/>
      <c r="Q137" s="19"/>
      <c r="R137" s="19"/>
      <c r="S137" s="19"/>
      <c r="T137" s="19"/>
      <c r="U137" s="19"/>
      <c r="V137" s="19"/>
      <c r="W137" s="19"/>
      <c r="X137" s="20"/>
      <c r="Y137" s="20"/>
      <c r="Z137" s="19"/>
      <c r="AA137" s="19"/>
      <c r="AB137" s="19"/>
      <c r="AC137" s="19"/>
      <c r="AD137" s="19"/>
      <c r="AE137" s="19"/>
    </row>
    <row r="138" spans="1:31" s="14" customFormat="1">
      <c r="A138" s="19"/>
      <c r="B138" s="54"/>
      <c r="C138" s="22"/>
      <c r="D138" s="20"/>
      <c r="E138" s="19"/>
      <c r="F138" s="22"/>
      <c r="G138" s="19"/>
      <c r="H138" s="50"/>
      <c r="I138" s="50"/>
      <c r="J138" s="58"/>
      <c r="K138" s="19"/>
      <c r="L138" s="19"/>
      <c r="M138" s="23"/>
      <c r="N138" s="19"/>
      <c r="O138" s="50"/>
      <c r="P138" s="50"/>
      <c r="Q138" s="19"/>
      <c r="R138" s="19"/>
      <c r="S138" s="19"/>
      <c r="T138" s="19"/>
      <c r="U138" s="19"/>
      <c r="V138" s="19"/>
      <c r="W138" s="19"/>
      <c r="X138" s="20"/>
      <c r="Y138" s="20"/>
      <c r="Z138" s="19"/>
      <c r="AA138" s="19"/>
      <c r="AB138" s="19"/>
      <c r="AC138" s="19"/>
      <c r="AD138" s="19"/>
      <c r="AE138" s="19"/>
    </row>
    <row r="139" spans="1:31" s="14" customFormat="1">
      <c r="A139" s="19"/>
      <c r="B139" s="54"/>
      <c r="C139" s="22"/>
      <c r="D139" s="20"/>
      <c r="E139" s="19"/>
      <c r="F139" s="22"/>
      <c r="G139" s="19"/>
      <c r="H139" s="50"/>
      <c r="I139" s="50"/>
      <c r="J139" s="58"/>
      <c r="K139" s="19"/>
      <c r="L139" s="19"/>
      <c r="M139" s="23"/>
      <c r="N139" s="19"/>
      <c r="O139" s="50"/>
      <c r="P139" s="50"/>
      <c r="Q139" s="19"/>
      <c r="R139" s="19"/>
      <c r="S139" s="19"/>
      <c r="T139" s="19"/>
      <c r="U139" s="19"/>
      <c r="V139" s="19"/>
      <c r="W139" s="19"/>
      <c r="X139" s="20"/>
      <c r="Y139" s="20"/>
      <c r="Z139" s="19"/>
      <c r="AA139" s="19"/>
      <c r="AB139" s="19"/>
      <c r="AC139" s="19"/>
      <c r="AD139" s="19"/>
      <c r="AE139" s="19"/>
    </row>
    <row r="140" spans="1:31" s="14" customFormat="1">
      <c r="A140" s="19"/>
      <c r="B140" s="54"/>
      <c r="C140" s="22"/>
      <c r="D140" s="20"/>
      <c r="E140" s="19"/>
      <c r="F140" s="22"/>
      <c r="G140" s="19"/>
      <c r="H140" s="50"/>
      <c r="I140" s="50"/>
      <c r="J140" s="58"/>
      <c r="K140" s="19"/>
      <c r="L140" s="19"/>
      <c r="M140" s="23"/>
      <c r="N140" s="19"/>
      <c r="O140" s="50"/>
      <c r="P140" s="50"/>
      <c r="Q140" s="19"/>
      <c r="R140" s="19"/>
      <c r="S140" s="19"/>
      <c r="T140" s="19"/>
      <c r="U140" s="19"/>
      <c r="V140" s="19"/>
      <c r="W140" s="19"/>
      <c r="X140" s="20"/>
      <c r="Y140" s="20"/>
      <c r="Z140" s="19"/>
      <c r="AA140" s="19"/>
      <c r="AB140" s="19"/>
      <c r="AC140" s="19"/>
      <c r="AD140" s="19"/>
      <c r="AE140" s="19"/>
    </row>
    <row r="141" spans="1:31" s="14" customFormat="1">
      <c r="A141" s="19"/>
      <c r="B141" s="54"/>
      <c r="C141" s="22"/>
      <c r="D141" s="20"/>
      <c r="E141" s="19"/>
      <c r="F141" s="22"/>
      <c r="G141" s="19"/>
      <c r="H141" s="50"/>
      <c r="I141" s="50"/>
      <c r="J141" s="58"/>
      <c r="K141" s="19"/>
      <c r="L141" s="19"/>
      <c r="M141" s="23"/>
      <c r="N141" s="19"/>
      <c r="O141" s="50"/>
      <c r="P141" s="50"/>
      <c r="Q141" s="19"/>
      <c r="R141" s="19"/>
      <c r="S141" s="19"/>
      <c r="T141" s="19"/>
      <c r="U141" s="19"/>
      <c r="V141" s="19"/>
      <c r="W141" s="19"/>
      <c r="X141" s="20"/>
      <c r="Y141" s="20"/>
      <c r="Z141" s="19"/>
      <c r="AA141" s="19"/>
      <c r="AB141" s="19"/>
      <c r="AC141" s="19"/>
      <c r="AD141" s="19"/>
      <c r="AE141" s="19"/>
    </row>
    <row r="142" spans="1:31" s="14" customFormat="1">
      <c r="A142" s="19"/>
      <c r="B142" s="54"/>
      <c r="C142" s="22"/>
      <c r="D142" s="20"/>
      <c r="E142" s="19"/>
      <c r="F142" s="22"/>
      <c r="G142" s="19"/>
      <c r="H142" s="50"/>
      <c r="I142" s="50"/>
      <c r="J142" s="58"/>
      <c r="K142" s="19"/>
      <c r="L142" s="19"/>
      <c r="M142" s="23"/>
      <c r="N142" s="19"/>
      <c r="O142" s="50"/>
      <c r="P142" s="50"/>
      <c r="Q142" s="19"/>
      <c r="R142" s="19"/>
      <c r="S142" s="19"/>
      <c r="T142" s="19"/>
      <c r="U142" s="19"/>
      <c r="V142" s="19"/>
      <c r="W142" s="19"/>
      <c r="X142" s="20"/>
      <c r="Y142" s="20"/>
      <c r="Z142" s="19"/>
      <c r="AA142" s="19"/>
      <c r="AB142" s="19"/>
      <c r="AC142" s="19"/>
      <c r="AD142" s="19"/>
      <c r="AE142" s="19"/>
    </row>
    <row r="143" spans="1:31" s="14" customFormat="1">
      <c r="A143" s="19"/>
      <c r="B143" s="54"/>
      <c r="C143" s="22"/>
      <c r="D143" s="20"/>
      <c r="E143" s="19"/>
      <c r="F143" s="22"/>
      <c r="G143" s="19"/>
      <c r="H143" s="50"/>
      <c r="I143" s="50"/>
      <c r="J143" s="58"/>
      <c r="K143" s="19"/>
      <c r="L143" s="19"/>
      <c r="M143" s="23"/>
      <c r="N143" s="19"/>
      <c r="O143" s="50"/>
      <c r="P143" s="50"/>
      <c r="Q143" s="19"/>
      <c r="R143" s="19"/>
      <c r="S143" s="19"/>
      <c r="T143" s="19"/>
      <c r="U143" s="19"/>
      <c r="V143" s="19"/>
      <c r="W143" s="19"/>
      <c r="X143" s="20"/>
      <c r="Y143" s="20"/>
      <c r="Z143" s="19"/>
      <c r="AA143" s="19"/>
      <c r="AB143" s="19"/>
      <c r="AC143" s="19"/>
      <c r="AD143" s="19"/>
      <c r="AE143" s="19"/>
    </row>
    <row r="144" spans="1:31" s="14" customFormat="1">
      <c r="B144" s="45"/>
      <c r="C144" s="15"/>
      <c r="D144" s="16"/>
      <c r="F144" s="15"/>
      <c r="H144" s="49"/>
      <c r="I144" s="49"/>
      <c r="J144" s="57"/>
      <c r="M144" s="17"/>
      <c r="O144" s="49"/>
      <c r="P144" s="49"/>
      <c r="X144" s="16"/>
      <c r="Y144" s="16"/>
    </row>
    <row r="145" spans="2:25" s="14" customFormat="1">
      <c r="B145" s="45"/>
      <c r="C145" s="15"/>
      <c r="D145" s="16"/>
      <c r="F145" s="15"/>
      <c r="H145" s="49"/>
      <c r="I145" s="49"/>
      <c r="J145" s="57"/>
      <c r="M145" s="17"/>
      <c r="O145" s="49"/>
      <c r="P145" s="49"/>
      <c r="X145" s="16"/>
      <c r="Y145" s="16"/>
    </row>
    <row r="146" spans="2:25" s="14" customFormat="1">
      <c r="B146" s="45"/>
      <c r="C146" s="15"/>
      <c r="D146" s="16"/>
      <c r="F146" s="15"/>
      <c r="H146" s="49"/>
      <c r="I146" s="49"/>
      <c r="J146" s="57"/>
      <c r="M146" s="17"/>
      <c r="O146" s="49"/>
      <c r="P146" s="49"/>
      <c r="X146" s="16"/>
      <c r="Y146" s="16"/>
    </row>
    <row r="147" spans="2:25" s="14" customFormat="1">
      <c r="B147" s="45"/>
      <c r="C147" s="15"/>
      <c r="D147" s="16"/>
      <c r="F147" s="15"/>
      <c r="H147" s="49"/>
      <c r="I147" s="49"/>
      <c r="J147" s="57"/>
      <c r="M147" s="17"/>
      <c r="O147" s="49"/>
      <c r="P147" s="49"/>
      <c r="X147" s="16"/>
      <c r="Y147" s="16"/>
    </row>
    <row r="148" spans="2:25" s="14" customFormat="1">
      <c r="B148" s="45"/>
      <c r="C148" s="15"/>
      <c r="D148" s="16"/>
      <c r="F148" s="15"/>
      <c r="H148" s="49"/>
      <c r="I148" s="49"/>
      <c r="J148" s="57"/>
      <c r="M148" s="17"/>
      <c r="O148" s="49"/>
      <c r="P148" s="49"/>
      <c r="X148" s="16"/>
      <c r="Y148" s="16"/>
    </row>
    <row r="149" spans="2:25" s="14" customFormat="1">
      <c r="B149" s="45"/>
      <c r="C149" s="15"/>
      <c r="D149" s="16"/>
      <c r="F149" s="15"/>
      <c r="H149" s="49"/>
      <c r="I149" s="49"/>
      <c r="J149" s="57"/>
      <c r="M149" s="17"/>
      <c r="O149" s="49"/>
      <c r="P149" s="49"/>
      <c r="X149" s="16"/>
      <c r="Y149" s="16"/>
    </row>
    <row r="150" spans="2:25" s="14" customFormat="1">
      <c r="B150" s="45"/>
      <c r="C150" s="15"/>
      <c r="D150" s="16"/>
      <c r="F150" s="15"/>
      <c r="H150" s="49"/>
      <c r="I150" s="49"/>
      <c r="J150" s="57"/>
      <c r="M150" s="17"/>
      <c r="O150" s="49"/>
      <c r="P150" s="49"/>
      <c r="X150" s="16"/>
      <c r="Y150" s="16"/>
    </row>
    <row r="151" spans="2:25" s="14" customFormat="1">
      <c r="B151" s="45"/>
      <c r="C151" s="15"/>
      <c r="D151" s="16"/>
      <c r="F151" s="15"/>
      <c r="H151" s="49"/>
      <c r="I151" s="49"/>
      <c r="J151" s="57"/>
      <c r="M151" s="17"/>
      <c r="O151" s="49"/>
      <c r="P151" s="49"/>
      <c r="X151" s="16"/>
      <c r="Y151" s="16"/>
    </row>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sheetData>
  <sheetProtection formatCells="0" formatColumns="0" formatRows="0"/>
  <mergeCells count="38">
    <mergeCell ref="J4:N4"/>
    <mergeCell ref="J5:K6"/>
    <mergeCell ref="L5:N6"/>
    <mergeCell ref="U8:W8"/>
    <mergeCell ref="R5:S6"/>
    <mergeCell ref="X8:Y8"/>
    <mergeCell ref="O8:P8"/>
    <mergeCell ref="X9:X10"/>
    <mergeCell ref="Y9:Y10"/>
    <mergeCell ref="U9:U10"/>
    <mergeCell ref="V9:V10"/>
    <mergeCell ref="W9:W10"/>
    <mergeCell ref="Q8:T8"/>
    <mergeCell ref="K9:K10"/>
    <mergeCell ref="L9:L10"/>
    <mergeCell ref="M9:M10"/>
    <mergeCell ref="S9:S10"/>
    <mergeCell ref="T9:T10"/>
    <mergeCell ref="O9:O10"/>
    <mergeCell ref="P9:P10"/>
    <mergeCell ref="Q9:Q10"/>
    <mergeCell ref="R9:R10"/>
    <mergeCell ref="I9:I10"/>
    <mergeCell ref="K8:N8"/>
    <mergeCell ref="A2:D2"/>
    <mergeCell ref="G9:G10"/>
    <mergeCell ref="H9:H10"/>
    <mergeCell ref="N9:N10"/>
    <mergeCell ref="J9:J10"/>
    <mergeCell ref="H8:J8"/>
    <mergeCell ref="A9:A10"/>
    <mergeCell ref="B9:B10"/>
    <mergeCell ref="C9:C10"/>
    <mergeCell ref="D9:D10"/>
    <mergeCell ref="E9:E10"/>
    <mergeCell ref="F9:F10"/>
    <mergeCell ref="A8:D8"/>
    <mergeCell ref="E8:G8"/>
  </mergeCells>
  <phoneticPr fontId="13" type="noConversion"/>
  <dataValidations count="4">
    <dataValidation allowBlank="1" showErrorMessage="1" sqref="B4" xr:uid="{00000000-0002-0000-0100-000000000000}"/>
    <dataValidation type="list" allowBlank="1" showInputMessage="1" showErrorMessage="1" prompt="please, select" sqref="E11:E115" xr:uid="{00000000-0002-0000-0100-000001000000}">
      <formula1>"Veuillez sélectionner : Mis en œuvre, Planifié, Probable, Peu probable"</formula1>
    </dataValidation>
    <dataValidation type="list" allowBlank="1" showInputMessage="1" showErrorMessage="1" prompt="please, select" sqref="K11:K115" xr:uid="{00000000-0002-0000-0100-000002000000}">
      <formula1>"Veuillez sélectionner, Charbon, Diesel, Fioul, Kérosène, GPL, Gaz naturel, Bois déboisé, Bois reboisé, Autre"</formula1>
    </dataValidation>
    <dataValidation type="list" allowBlank="1" showInputMessage="1" showErrorMessage="1" prompt="please, select" sqref="G11:G115" xr:uid="{00000000-0002-0000-0100-000003000000}">
      <formula1>"Veuillez sélectionner, Attendu, Mesuré"</formula1>
    </dataValidation>
  </dataValidations>
  <pageMargins left="0.19685039370078741" right="0.19685039370078741" top="0.39370078740157483" bottom="0.39370078740157483" header="0.23622047244094491" footer="0.23622047244094491"/>
  <pageSetup paperSize="9" scale="27" orientation="landscape" r:id="rId1"/>
  <headerFooter>
    <oddFooter>&amp;L&amp;CPage &amp;P sur &amp;N&amp;R</oddFooter>
  </headerFooter>
  <colBreaks count="1" manualBreakCount="1">
    <brk id="25" max="115" man="1"/>
  </colBreaks>
  <drawing r:id="rId2"/>
  <extLst>
    <ext xmlns:mx="http://schemas.microsoft.com/office/mac/excel/2008/main" uri="{64002731-A6B0-56B0-2670-7721B7C09600}">
      <mx:PLV Mode="0" OnePage="0" WScale="8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109"/>
  <sheetViews>
    <sheetView showGridLines="0" showRowColHeaders="0" zoomScale="85" zoomScaleNormal="85" workbookViewId="0">
      <pane ySplit="9" topLeftCell="A45" activePane="bottomLeft" state="frozen"/>
      <selection pane="bottomLeft" activeCell="D10" sqref="D10:D109"/>
    </sheetView>
  </sheetViews>
  <sheetFormatPr defaultColWidth="8.5546875" defaultRowHeight="14.4"/>
  <cols>
    <col min="1" max="1" width="2" style="4" customWidth="1"/>
    <col min="2" max="2" width="30" style="5" customWidth="1"/>
    <col min="3" max="3" width="87.5546875" style="4" customWidth="1"/>
    <col min="4" max="4" width="31" style="4" customWidth="1"/>
    <col min="5" max="5" width="3.88671875" style="4" customWidth="1"/>
    <col min="6" max="16384" width="8.5546875" style="4"/>
  </cols>
  <sheetData>
    <row r="1" spans="2:26" s="10" customFormat="1" ht="18.600000000000001" customHeight="1">
      <c r="B1" s="335" t="s">
        <v>103</v>
      </c>
      <c r="C1" s="335"/>
    </row>
    <row r="2" spans="2:26" s="10" customFormat="1" ht="61.5" customHeight="1">
      <c r="B2" s="336" t="s">
        <v>171</v>
      </c>
      <c r="C2" s="336"/>
      <c r="D2" s="336"/>
      <c r="E2" s="12"/>
      <c r="F2" s="12"/>
      <c r="G2" s="12"/>
      <c r="H2" s="12"/>
      <c r="I2" s="12"/>
    </row>
    <row r="3" spans="2:26" s="197" customFormat="1" ht="12">
      <c r="C3" s="198"/>
      <c r="D3" s="198"/>
      <c r="E3" s="199"/>
      <c r="G3" s="198"/>
      <c r="N3" s="200"/>
      <c r="Y3" s="199"/>
      <c r="Z3" s="199"/>
    </row>
    <row r="4" spans="2:26" s="197" customFormat="1" ht="12">
      <c r="C4" s="198"/>
      <c r="D4" s="198"/>
      <c r="E4" s="199"/>
      <c r="G4" s="198"/>
      <c r="N4" s="200"/>
      <c r="Y4" s="199"/>
      <c r="Z4" s="199"/>
    </row>
    <row r="5" spans="2:26" s="197" customFormat="1" ht="12">
      <c r="C5" s="198"/>
      <c r="D5" s="198"/>
      <c r="E5" s="199"/>
      <c r="G5" s="198"/>
      <c r="N5" s="200"/>
      <c r="Y5" s="199"/>
      <c r="Z5" s="199"/>
    </row>
    <row r="6" spans="2:26" s="197" customFormat="1" ht="12">
      <c r="C6" s="198"/>
      <c r="D6" s="198"/>
      <c r="E6" s="199"/>
      <c r="G6" s="198"/>
      <c r="N6" s="200"/>
      <c r="Y6" s="199"/>
      <c r="Z6" s="199"/>
    </row>
    <row r="7" spans="2:26" ht="21" customHeight="1">
      <c r="B7" s="224" t="s">
        <v>486</v>
      </c>
      <c r="C7" s="225" t="str">
        <f>IF('1. Suivi du RECP'!B5="","",'1. Suivi du RECP'!B5)</f>
        <v/>
      </c>
      <c r="D7" s="31"/>
    </row>
    <row r="8" spans="2:26" ht="8.1" customHeight="1">
      <c r="B8" s="32"/>
      <c r="C8" s="32"/>
      <c r="D8" s="32"/>
    </row>
    <row r="9" spans="2:26" ht="21" customHeight="1">
      <c r="B9" s="39" t="s">
        <v>37</v>
      </c>
      <c r="C9" s="34" t="s">
        <v>1</v>
      </c>
      <c r="D9" s="38" t="s">
        <v>16</v>
      </c>
    </row>
    <row r="10" spans="2:26" ht="15.9" customHeight="1">
      <c r="B10" s="35" t="str">
        <f>IF('1. Suivi du RECP'!A16="","",'1. Suivi du RECP'!A16)</f>
        <v/>
      </c>
      <c r="C10" s="36" t="str">
        <f>IF('1. Suivi du RECP'!D16="","",'1. Suivi du RECP'!D16)</f>
        <v/>
      </c>
      <c r="D10" s="37"/>
    </row>
    <row r="11" spans="2:26" ht="15.9" customHeight="1">
      <c r="B11" s="35" t="str">
        <f>IF('1. Suivi du RECP'!A17="","",'1. Suivi du RECP'!A17)</f>
        <v/>
      </c>
      <c r="C11" s="36" t="str">
        <f>IF('1. Suivi du RECP'!D17="","",'1. Suivi du RECP'!D17)</f>
        <v/>
      </c>
      <c r="D11" s="37"/>
    </row>
    <row r="12" spans="2:26" ht="15.9" customHeight="1">
      <c r="B12" s="35" t="str">
        <f>IF('1. Suivi du RECP'!A18="","",'1. Suivi du RECP'!A18)</f>
        <v/>
      </c>
      <c r="C12" s="36" t="str">
        <f>IF('1. Suivi du RECP'!D18="","",'1. Suivi du RECP'!D18)</f>
        <v/>
      </c>
      <c r="D12" s="37"/>
    </row>
    <row r="13" spans="2:26" ht="15.9" customHeight="1">
      <c r="B13" s="35" t="str">
        <f>IF('1. Suivi du RECP'!A19="","",'1. Suivi du RECP'!A19)</f>
        <v/>
      </c>
      <c r="C13" s="36" t="str">
        <f>IF('1. Suivi du RECP'!D19="","",'1. Suivi du RECP'!D19)</f>
        <v/>
      </c>
      <c r="D13" s="37"/>
    </row>
    <row r="14" spans="2:26" ht="15.9" customHeight="1">
      <c r="B14" s="35" t="str">
        <f>IF('1. Suivi du RECP'!A20="","",'1. Suivi du RECP'!A20)</f>
        <v/>
      </c>
      <c r="C14" s="36" t="str">
        <f>IF('1. Suivi du RECP'!D20="","",'1. Suivi du RECP'!D20)</f>
        <v/>
      </c>
      <c r="D14" s="37"/>
    </row>
    <row r="15" spans="2:26" ht="15.9" customHeight="1">
      <c r="B15" s="35" t="str">
        <f>IF('1. Suivi du RECP'!A21="","",'1. Suivi du RECP'!A21)</f>
        <v/>
      </c>
      <c r="C15" s="36" t="str">
        <f>IF('1. Suivi du RECP'!D21="","",'1. Suivi du RECP'!D21)</f>
        <v/>
      </c>
      <c r="D15" s="37"/>
    </row>
    <row r="16" spans="2:26" ht="15.9" customHeight="1">
      <c r="B16" s="35" t="str">
        <f>IF('1. Suivi du RECP'!A22="","",'1. Suivi du RECP'!A22)</f>
        <v/>
      </c>
      <c r="C16" s="36" t="str">
        <f>IF('1. Suivi du RECP'!D22="","",'1. Suivi du RECP'!D22)</f>
        <v/>
      </c>
      <c r="D16" s="37"/>
    </row>
    <row r="17" spans="2:4" ht="15.9" customHeight="1">
      <c r="B17" s="35" t="str">
        <f>IF('1. Suivi du RECP'!A23="","",'1. Suivi du RECP'!A23)</f>
        <v/>
      </c>
      <c r="C17" s="36" t="str">
        <f>IF('1. Suivi du RECP'!D23="","",'1. Suivi du RECP'!D23)</f>
        <v/>
      </c>
      <c r="D17" s="37"/>
    </row>
    <row r="18" spans="2:4" ht="15.9" customHeight="1">
      <c r="B18" s="35" t="str">
        <f>IF('1. Suivi du RECP'!A24="","",'1. Suivi du RECP'!A24)</f>
        <v/>
      </c>
      <c r="C18" s="36" t="str">
        <f>IF('1. Suivi du RECP'!D24="","",'1. Suivi du RECP'!D24)</f>
        <v/>
      </c>
      <c r="D18" s="37"/>
    </row>
    <row r="19" spans="2:4" ht="15.9" customHeight="1">
      <c r="B19" s="35" t="str">
        <f>IF('1. Suivi du RECP'!A25="","",'1. Suivi du RECP'!A25)</f>
        <v/>
      </c>
      <c r="C19" s="36" t="str">
        <f>IF('1. Suivi du RECP'!D25="","",'1. Suivi du RECP'!D25)</f>
        <v/>
      </c>
      <c r="D19" s="37"/>
    </row>
    <row r="20" spans="2:4" ht="15.9" customHeight="1">
      <c r="B20" s="35" t="str">
        <f>IF('1. Suivi du RECP'!A26="","",'1. Suivi du RECP'!A26)</f>
        <v/>
      </c>
      <c r="C20" s="36" t="str">
        <f>IF('1. Suivi du RECP'!D26="","",'1. Suivi du RECP'!D26)</f>
        <v/>
      </c>
      <c r="D20" s="37"/>
    </row>
    <row r="21" spans="2:4" ht="15.9" customHeight="1">
      <c r="B21" s="35" t="str">
        <f>IF('1. Suivi du RECP'!A27="","",'1. Suivi du RECP'!A27)</f>
        <v/>
      </c>
      <c r="C21" s="36" t="str">
        <f>IF('1. Suivi du RECP'!D27="","",'1. Suivi du RECP'!D27)</f>
        <v/>
      </c>
      <c r="D21" s="37"/>
    </row>
    <row r="22" spans="2:4" ht="15.9" customHeight="1">
      <c r="B22" s="35" t="str">
        <f>IF('1. Suivi du RECP'!A28="","",'1. Suivi du RECP'!A28)</f>
        <v/>
      </c>
      <c r="C22" s="36" t="str">
        <f>IF('1. Suivi du RECP'!D28="","",'1. Suivi du RECP'!D28)</f>
        <v/>
      </c>
      <c r="D22" s="37"/>
    </row>
    <row r="23" spans="2:4" ht="15.9" customHeight="1">
      <c r="B23" s="35" t="str">
        <f>IF('1. Suivi du RECP'!A29="","",'1. Suivi du RECP'!A29)</f>
        <v/>
      </c>
      <c r="C23" s="36" t="str">
        <f>IF('1. Suivi du RECP'!D29="","",'1. Suivi du RECP'!D29)</f>
        <v/>
      </c>
      <c r="D23" s="37"/>
    </row>
    <row r="24" spans="2:4" ht="15.9" customHeight="1">
      <c r="B24" s="35" t="str">
        <f>IF('1. Suivi du RECP'!A30="","",'1. Suivi du RECP'!A30)</f>
        <v/>
      </c>
      <c r="C24" s="36" t="str">
        <f>IF('1. Suivi du RECP'!D30="","",'1. Suivi du RECP'!D30)</f>
        <v/>
      </c>
      <c r="D24" s="37"/>
    </row>
    <row r="25" spans="2:4" ht="15.9" customHeight="1">
      <c r="B25" s="35" t="str">
        <f>IF('1. Suivi du RECP'!A31="","",'1. Suivi du RECP'!A31)</f>
        <v/>
      </c>
      <c r="C25" s="36" t="str">
        <f>IF('1. Suivi du RECP'!D31="","",'1. Suivi du RECP'!D31)</f>
        <v/>
      </c>
      <c r="D25" s="37"/>
    </row>
    <row r="26" spans="2:4" ht="15.9" customHeight="1">
      <c r="B26" s="35" t="str">
        <f>IF('1. Suivi du RECP'!A32="","",'1. Suivi du RECP'!A32)</f>
        <v/>
      </c>
      <c r="C26" s="36" t="str">
        <f>IF('1. Suivi du RECP'!D32="","",'1. Suivi du RECP'!D32)</f>
        <v/>
      </c>
      <c r="D26" s="37"/>
    </row>
    <row r="27" spans="2:4" ht="15.9" customHeight="1">
      <c r="B27" s="35" t="str">
        <f>IF('1. Suivi du RECP'!A33="","",'1. Suivi du RECP'!A33)</f>
        <v/>
      </c>
      <c r="C27" s="36" t="str">
        <f>IF('1. Suivi du RECP'!D33="","",'1. Suivi du RECP'!D33)</f>
        <v/>
      </c>
      <c r="D27" s="37"/>
    </row>
    <row r="28" spans="2:4" ht="15.9" customHeight="1">
      <c r="B28" s="35" t="str">
        <f>IF('1. Suivi du RECP'!A34="","",'1. Suivi du RECP'!A34)</f>
        <v/>
      </c>
      <c r="C28" s="36" t="str">
        <f>IF('1. Suivi du RECP'!D34="","",'1. Suivi du RECP'!D34)</f>
        <v/>
      </c>
      <c r="D28" s="37"/>
    </row>
    <row r="29" spans="2:4" ht="15.9" customHeight="1">
      <c r="B29" s="35" t="str">
        <f>IF('1. Suivi du RECP'!A35="","",'1. Suivi du RECP'!A35)</f>
        <v/>
      </c>
      <c r="C29" s="36" t="str">
        <f>IF('1. Suivi du RECP'!D35="","",'1. Suivi du RECP'!D35)</f>
        <v/>
      </c>
      <c r="D29" s="37"/>
    </row>
    <row r="30" spans="2:4" ht="15.9" customHeight="1">
      <c r="B30" s="35" t="str">
        <f>IF('1. Suivi du RECP'!A36="","",'1. Suivi du RECP'!A36)</f>
        <v/>
      </c>
      <c r="C30" s="36" t="str">
        <f>IF('1. Suivi du RECP'!D36="","",'1. Suivi du RECP'!D36)</f>
        <v/>
      </c>
      <c r="D30" s="37"/>
    </row>
    <row r="31" spans="2:4" ht="15.9" customHeight="1">
      <c r="B31" s="35" t="str">
        <f>IF('1. Suivi du RECP'!A37="","",'1. Suivi du RECP'!A37)</f>
        <v/>
      </c>
      <c r="C31" s="36" t="str">
        <f>IF('1. Suivi du RECP'!D37="","",'1. Suivi du RECP'!D37)</f>
        <v/>
      </c>
      <c r="D31" s="37"/>
    </row>
    <row r="32" spans="2:4" ht="15.9" customHeight="1">
      <c r="B32" s="35" t="str">
        <f>IF('1. Suivi du RECP'!A38="","",'1. Suivi du RECP'!A38)</f>
        <v/>
      </c>
      <c r="C32" s="36" t="str">
        <f>IF('1. Suivi du RECP'!D38="","",'1. Suivi du RECP'!D38)</f>
        <v/>
      </c>
      <c r="D32" s="37"/>
    </row>
    <row r="33" spans="2:4" ht="15.9" customHeight="1">
      <c r="B33" s="35" t="str">
        <f>IF('1. Suivi du RECP'!A39="","",'1. Suivi du RECP'!A39)</f>
        <v/>
      </c>
      <c r="C33" s="36" t="str">
        <f>IF('1. Suivi du RECP'!D39="","",'1. Suivi du RECP'!D39)</f>
        <v/>
      </c>
      <c r="D33" s="37"/>
    </row>
    <row r="34" spans="2:4" ht="15.9" customHeight="1">
      <c r="B34" s="35" t="str">
        <f>IF('1. Suivi du RECP'!A40="","",'1. Suivi du RECP'!A40)</f>
        <v/>
      </c>
      <c r="C34" s="36" t="str">
        <f>IF('1. Suivi du RECP'!D40="","",'1. Suivi du RECP'!D40)</f>
        <v/>
      </c>
      <c r="D34" s="37"/>
    </row>
    <row r="35" spans="2:4" ht="15.9" customHeight="1">
      <c r="B35" s="35" t="str">
        <f>IF('1. Suivi du RECP'!A41="","",'1. Suivi du RECP'!A41)</f>
        <v/>
      </c>
      <c r="C35" s="36" t="str">
        <f>IF('1. Suivi du RECP'!D41="","",'1. Suivi du RECP'!D41)</f>
        <v/>
      </c>
      <c r="D35" s="37"/>
    </row>
    <row r="36" spans="2:4" ht="15.9" customHeight="1">
      <c r="B36" s="35" t="str">
        <f>IF('1. Suivi du RECP'!A42="","",'1. Suivi du RECP'!A42)</f>
        <v/>
      </c>
      <c r="C36" s="36" t="str">
        <f>IF('1. Suivi du RECP'!D42="","",'1. Suivi du RECP'!D42)</f>
        <v/>
      </c>
      <c r="D36" s="37"/>
    </row>
    <row r="37" spans="2:4" ht="15.9" customHeight="1">
      <c r="B37" s="35" t="str">
        <f>IF('1. Suivi du RECP'!A43="","",'1. Suivi du RECP'!A43)</f>
        <v/>
      </c>
      <c r="C37" s="36" t="str">
        <f>IF('1. Suivi du RECP'!D43="","",'1. Suivi du RECP'!D43)</f>
        <v/>
      </c>
      <c r="D37" s="37"/>
    </row>
    <row r="38" spans="2:4" ht="15.9" customHeight="1">
      <c r="B38" s="35" t="str">
        <f>IF('1. Suivi du RECP'!A44="","",'1. Suivi du RECP'!A44)</f>
        <v/>
      </c>
      <c r="C38" s="36" t="str">
        <f>IF('1. Suivi du RECP'!D44="","",'1. Suivi du RECP'!D44)</f>
        <v/>
      </c>
      <c r="D38" s="37"/>
    </row>
    <row r="39" spans="2:4" ht="15.9" customHeight="1">
      <c r="B39" s="35" t="str">
        <f>IF('1. Suivi du RECP'!A45="","",'1. Suivi du RECP'!A45)</f>
        <v/>
      </c>
      <c r="C39" s="36" t="str">
        <f>IF('1. Suivi du RECP'!D45="","",'1. Suivi du RECP'!D45)</f>
        <v/>
      </c>
      <c r="D39" s="37"/>
    </row>
    <row r="40" spans="2:4" ht="15.9" customHeight="1">
      <c r="B40" s="35" t="str">
        <f>IF('1. Suivi du RECP'!A46="","",'1. Suivi du RECP'!A46)</f>
        <v/>
      </c>
      <c r="C40" s="36" t="str">
        <f>IF('1. Suivi du RECP'!D46="","",'1. Suivi du RECP'!D46)</f>
        <v/>
      </c>
      <c r="D40" s="37"/>
    </row>
    <row r="41" spans="2:4" ht="15.9" customHeight="1">
      <c r="B41" s="35" t="str">
        <f>IF('1. Suivi du RECP'!A47="","",'1. Suivi du RECP'!A47)</f>
        <v/>
      </c>
      <c r="C41" s="36" t="str">
        <f>IF('1. Suivi du RECP'!D47="","",'1. Suivi du RECP'!D47)</f>
        <v/>
      </c>
      <c r="D41" s="37"/>
    </row>
    <row r="42" spans="2:4" ht="15.9" customHeight="1">
      <c r="B42" s="35" t="str">
        <f>IF('1. Suivi du RECP'!A48="","",'1. Suivi du RECP'!A48)</f>
        <v/>
      </c>
      <c r="C42" s="36" t="str">
        <f>IF('1. Suivi du RECP'!D48="","",'1. Suivi du RECP'!D48)</f>
        <v/>
      </c>
      <c r="D42" s="37"/>
    </row>
    <row r="43" spans="2:4" ht="15.9" customHeight="1">
      <c r="B43" s="35" t="str">
        <f>IF('1. Suivi du RECP'!A49="","",'1. Suivi du RECP'!A49)</f>
        <v/>
      </c>
      <c r="C43" s="36" t="str">
        <f>IF('1. Suivi du RECP'!D49="","",'1. Suivi du RECP'!D49)</f>
        <v/>
      </c>
      <c r="D43" s="37"/>
    </row>
    <row r="44" spans="2:4" ht="15.9" customHeight="1">
      <c r="B44" s="35" t="str">
        <f>IF('1. Suivi du RECP'!A50="","",'1. Suivi du RECP'!A50)</f>
        <v/>
      </c>
      <c r="C44" s="36" t="str">
        <f>IF('1. Suivi du RECP'!D50="","",'1. Suivi du RECP'!D50)</f>
        <v/>
      </c>
      <c r="D44" s="37"/>
    </row>
    <row r="45" spans="2:4" ht="15.9" customHeight="1">
      <c r="B45" s="35" t="str">
        <f>IF('1. Suivi du RECP'!A51="","",'1. Suivi du RECP'!A51)</f>
        <v/>
      </c>
      <c r="C45" s="36" t="str">
        <f>IF('1. Suivi du RECP'!D51="","",'1. Suivi du RECP'!D51)</f>
        <v/>
      </c>
      <c r="D45" s="37"/>
    </row>
    <row r="46" spans="2:4" ht="15.9" customHeight="1">
      <c r="B46" s="35" t="str">
        <f>IF('1. Suivi du RECP'!A52="","",'1. Suivi du RECP'!A52)</f>
        <v/>
      </c>
      <c r="C46" s="36" t="str">
        <f>IF('1. Suivi du RECP'!D52="","",'1. Suivi du RECP'!D52)</f>
        <v/>
      </c>
      <c r="D46" s="37"/>
    </row>
    <row r="47" spans="2:4" ht="15.9" customHeight="1">
      <c r="B47" s="35" t="str">
        <f>IF('1. Suivi du RECP'!A53="","",'1. Suivi du RECP'!A53)</f>
        <v/>
      </c>
      <c r="C47" s="36" t="str">
        <f>IF('1. Suivi du RECP'!D53="","",'1. Suivi du RECP'!D53)</f>
        <v/>
      </c>
      <c r="D47" s="37"/>
    </row>
    <row r="48" spans="2:4" ht="15.9" customHeight="1">
      <c r="B48" s="35" t="str">
        <f>IF('1. Suivi du RECP'!A54="","",'1. Suivi du RECP'!A54)</f>
        <v/>
      </c>
      <c r="C48" s="36" t="str">
        <f>IF('1. Suivi du RECP'!D54="","",'1. Suivi du RECP'!D54)</f>
        <v/>
      </c>
      <c r="D48" s="37"/>
    </row>
    <row r="49" spans="2:4" ht="15.9" customHeight="1">
      <c r="B49" s="35" t="str">
        <f>IF('1. Suivi du RECP'!A55="","",'1. Suivi du RECP'!A55)</f>
        <v/>
      </c>
      <c r="C49" s="36" t="str">
        <f>IF('1. Suivi du RECP'!D55="","",'1. Suivi du RECP'!D55)</f>
        <v/>
      </c>
      <c r="D49" s="37"/>
    </row>
    <row r="50" spans="2:4" ht="15.9" customHeight="1">
      <c r="B50" s="35" t="str">
        <f>IF('1. Suivi du RECP'!A56="","",'1. Suivi du RECP'!A56)</f>
        <v/>
      </c>
      <c r="C50" s="36" t="str">
        <f>IF('1. Suivi du RECP'!D56="","",'1. Suivi du RECP'!D56)</f>
        <v/>
      </c>
      <c r="D50" s="37"/>
    </row>
    <row r="51" spans="2:4" ht="15.9" customHeight="1">
      <c r="B51" s="35" t="str">
        <f>IF('1. Suivi du RECP'!A57="","",'1. Suivi du RECP'!A57)</f>
        <v/>
      </c>
      <c r="C51" s="36" t="str">
        <f>IF('1. Suivi du RECP'!D57="","",'1. Suivi du RECP'!D57)</f>
        <v/>
      </c>
      <c r="D51" s="37"/>
    </row>
    <row r="52" spans="2:4" ht="15.9" customHeight="1">
      <c r="B52" s="35" t="str">
        <f>IF('1. Suivi du RECP'!A58="","",'1. Suivi du RECP'!A58)</f>
        <v/>
      </c>
      <c r="C52" s="36" t="str">
        <f>IF('1. Suivi du RECP'!D58="","",'1. Suivi du RECP'!D58)</f>
        <v/>
      </c>
      <c r="D52" s="37"/>
    </row>
    <row r="53" spans="2:4" ht="15.9" customHeight="1">
      <c r="B53" s="35" t="str">
        <f>IF('1. Suivi du RECP'!A59="","",'1. Suivi du RECP'!A59)</f>
        <v/>
      </c>
      <c r="C53" s="36" t="str">
        <f>IF('1. Suivi du RECP'!D59="","",'1. Suivi du RECP'!D59)</f>
        <v/>
      </c>
      <c r="D53" s="37"/>
    </row>
    <row r="54" spans="2:4" ht="15.9" customHeight="1">
      <c r="B54" s="35" t="str">
        <f>IF('1. Suivi du RECP'!A60="","",'1. Suivi du RECP'!A60)</f>
        <v/>
      </c>
      <c r="C54" s="36" t="str">
        <f>IF('1. Suivi du RECP'!D60="","",'1. Suivi du RECP'!D60)</f>
        <v/>
      </c>
      <c r="D54" s="37"/>
    </row>
    <row r="55" spans="2:4" ht="15.9" customHeight="1">
      <c r="B55" s="35" t="str">
        <f>IF('1. Suivi du RECP'!A61="","",'1. Suivi du RECP'!A61)</f>
        <v/>
      </c>
      <c r="C55" s="36" t="str">
        <f>IF('1. Suivi du RECP'!D61="","",'1. Suivi du RECP'!D61)</f>
        <v/>
      </c>
      <c r="D55" s="37"/>
    </row>
    <row r="56" spans="2:4" ht="15.9" customHeight="1">
      <c r="B56" s="35" t="str">
        <f>IF('1. Suivi du RECP'!A62="","",'1. Suivi du RECP'!A62)</f>
        <v/>
      </c>
      <c r="C56" s="36" t="str">
        <f>IF('1. Suivi du RECP'!D62="","",'1. Suivi du RECP'!D62)</f>
        <v/>
      </c>
      <c r="D56" s="37"/>
    </row>
    <row r="57" spans="2:4" ht="15.9" customHeight="1">
      <c r="B57" s="35" t="str">
        <f>IF('1. Suivi du RECP'!A63="","",'1. Suivi du RECP'!A63)</f>
        <v/>
      </c>
      <c r="C57" s="36" t="str">
        <f>IF('1. Suivi du RECP'!D63="","",'1. Suivi du RECP'!D63)</f>
        <v/>
      </c>
      <c r="D57" s="37"/>
    </row>
    <row r="58" spans="2:4" ht="15.9" customHeight="1">
      <c r="B58" s="35" t="str">
        <f>IF('1. Suivi du RECP'!A64="","",'1. Suivi du RECP'!A64)</f>
        <v/>
      </c>
      <c r="C58" s="36" t="str">
        <f>IF('1. Suivi du RECP'!D64="","",'1. Suivi du RECP'!D64)</f>
        <v/>
      </c>
      <c r="D58" s="37"/>
    </row>
    <row r="59" spans="2:4" ht="15.9" customHeight="1">
      <c r="B59" s="35" t="str">
        <f>IF('1. Suivi du RECP'!A65="","",'1. Suivi du RECP'!A65)</f>
        <v/>
      </c>
      <c r="C59" s="36" t="str">
        <f>IF('1. Suivi du RECP'!D65="","",'1. Suivi du RECP'!D65)</f>
        <v/>
      </c>
      <c r="D59" s="37"/>
    </row>
    <row r="60" spans="2:4" ht="15.9" customHeight="1">
      <c r="B60" s="35" t="str">
        <f>IF('1. Suivi du RECP'!A66="","",'1. Suivi du RECP'!A66)</f>
        <v/>
      </c>
      <c r="C60" s="36" t="str">
        <f>IF('1. Suivi du RECP'!D66="","",'1. Suivi du RECP'!D66)</f>
        <v/>
      </c>
      <c r="D60" s="37"/>
    </row>
    <row r="61" spans="2:4" ht="15.9" customHeight="1">
      <c r="B61" s="35" t="str">
        <f>IF('1. Suivi du RECP'!A67="","",'1. Suivi du RECP'!A67)</f>
        <v/>
      </c>
      <c r="C61" s="36" t="str">
        <f>IF('1. Suivi du RECP'!D67="","",'1. Suivi du RECP'!D67)</f>
        <v/>
      </c>
      <c r="D61" s="37"/>
    </row>
    <row r="62" spans="2:4" ht="15.9" customHeight="1">
      <c r="B62" s="35" t="str">
        <f>IF('1. Suivi du RECP'!A68="","",'1. Suivi du RECP'!A68)</f>
        <v/>
      </c>
      <c r="C62" s="36" t="str">
        <f>IF('1. Suivi du RECP'!D68="","",'1. Suivi du RECP'!D68)</f>
        <v/>
      </c>
      <c r="D62" s="37"/>
    </row>
    <row r="63" spans="2:4" ht="15.9" customHeight="1">
      <c r="B63" s="35" t="str">
        <f>IF('1. Suivi du RECP'!A69="","",'1. Suivi du RECP'!A69)</f>
        <v/>
      </c>
      <c r="C63" s="36" t="str">
        <f>IF('1. Suivi du RECP'!D69="","",'1. Suivi du RECP'!D69)</f>
        <v/>
      </c>
      <c r="D63" s="37"/>
    </row>
    <row r="64" spans="2:4" ht="15.9" customHeight="1">
      <c r="B64" s="35" t="str">
        <f>IF('1. Suivi du RECP'!A70="","",'1. Suivi du RECP'!A70)</f>
        <v/>
      </c>
      <c r="C64" s="36" t="str">
        <f>IF('1. Suivi du RECP'!D70="","",'1. Suivi du RECP'!D70)</f>
        <v/>
      </c>
      <c r="D64" s="37"/>
    </row>
    <row r="65" spans="2:4" ht="15.9" customHeight="1">
      <c r="B65" s="35" t="str">
        <f>IF('1. Suivi du RECP'!A71="","",'1. Suivi du RECP'!A71)</f>
        <v/>
      </c>
      <c r="C65" s="36" t="str">
        <f>IF('1. Suivi du RECP'!D71="","",'1. Suivi du RECP'!D71)</f>
        <v/>
      </c>
      <c r="D65" s="37"/>
    </row>
    <row r="66" spans="2:4" ht="15.9" customHeight="1">
      <c r="B66" s="35" t="str">
        <f>IF('1. Suivi du RECP'!A72="","",'1. Suivi du RECP'!A72)</f>
        <v/>
      </c>
      <c r="C66" s="36" t="str">
        <f>IF('1. Suivi du RECP'!D72="","",'1. Suivi du RECP'!D72)</f>
        <v/>
      </c>
      <c r="D66" s="37"/>
    </row>
    <row r="67" spans="2:4" ht="15.9" customHeight="1">
      <c r="B67" s="35" t="str">
        <f>IF('1. Suivi du RECP'!A73="","",'1. Suivi du RECP'!A73)</f>
        <v/>
      </c>
      <c r="C67" s="36" t="str">
        <f>IF('1. Suivi du RECP'!D73="","",'1. Suivi du RECP'!D73)</f>
        <v/>
      </c>
      <c r="D67" s="37"/>
    </row>
    <row r="68" spans="2:4" ht="15.9" customHeight="1">
      <c r="B68" s="35" t="str">
        <f>IF('1. Suivi du RECP'!A74="","",'1. Suivi du RECP'!A74)</f>
        <v/>
      </c>
      <c r="C68" s="36" t="str">
        <f>IF('1. Suivi du RECP'!D74="","",'1. Suivi du RECP'!D74)</f>
        <v/>
      </c>
      <c r="D68" s="37"/>
    </row>
    <row r="69" spans="2:4" ht="15.9" customHeight="1">
      <c r="B69" s="35" t="str">
        <f>IF('1. Suivi du RECP'!A75="","",'1. Suivi du RECP'!A75)</f>
        <v/>
      </c>
      <c r="C69" s="36" t="str">
        <f>IF('1. Suivi du RECP'!D75="","",'1. Suivi du RECP'!D75)</f>
        <v/>
      </c>
      <c r="D69" s="37"/>
    </row>
    <row r="70" spans="2:4" ht="15.9" customHeight="1">
      <c r="B70" s="35" t="str">
        <f>IF('1. Suivi du RECP'!A76="","",'1. Suivi du RECP'!A76)</f>
        <v/>
      </c>
      <c r="C70" s="36" t="str">
        <f>IF('1. Suivi du RECP'!D76="","",'1. Suivi du RECP'!D76)</f>
        <v/>
      </c>
      <c r="D70" s="37"/>
    </row>
    <row r="71" spans="2:4" ht="15.9" customHeight="1">
      <c r="B71" s="35" t="str">
        <f>IF('1. Suivi du RECP'!A77="","",'1. Suivi du RECP'!A77)</f>
        <v/>
      </c>
      <c r="C71" s="36" t="str">
        <f>IF('1. Suivi du RECP'!D77="","",'1. Suivi du RECP'!D77)</f>
        <v/>
      </c>
      <c r="D71" s="37"/>
    </row>
    <row r="72" spans="2:4" ht="15.9" customHeight="1">
      <c r="B72" s="35" t="str">
        <f>IF('1. Suivi du RECP'!A78="","",'1. Suivi du RECP'!A78)</f>
        <v/>
      </c>
      <c r="C72" s="36" t="str">
        <f>IF('1. Suivi du RECP'!D78="","",'1. Suivi du RECP'!D78)</f>
        <v/>
      </c>
      <c r="D72" s="37"/>
    </row>
    <row r="73" spans="2:4" ht="15.9" customHeight="1">
      <c r="B73" s="35" t="str">
        <f>IF('1. Suivi du RECP'!A79="","",'1. Suivi du RECP'!A79)</f>
        <v/>
      </c>
      <c r="C73" s="36" t="str">
        <f>IF('1. Suivi du RECP'!D79="","",'1. Suivi du RECP'!D79)</f>
        <v/>
      </c>
      <c r="D73" s="37"/>
    </row>
    <row r="74" spans="2:4" ht="15.9" customHeight="1">
      <c r="B74" s="35" t="str">
        <f>IF('1. Suivi du RECP'!A80="","",'1. Suivi du RECP'!A80)</f>
        <v/>
      </c>
      <c r="C74" s="36" t="str">
        <f>IF('1. Suivi du RECP'!D80="","",'1. Suivi du RECP'!D80)</f>
        <v/>
      </c>
      <c r="D74" s="37"/>
    </row>
    <row r="75" spans="2:4" ht="15.9" customHeight="1">
      <c r="B75" s="35" t="str">
        <f>IF('1. Suivi du RECP'!A81="","",'1. Suivi du RECP'!A81)</f>
        <v/>
      </c>
      <c r="C75" s="36" t="str">
        <f>IF('1. Suivi du RECP'!D81="","",'1. Suivi du RECP'!D81)</f>
        <v/>
      </c>
      <c r="D75" s="37"/>
    </row>
    <row r="76" spans="2:4" ht="15.9" customHeight="1">
      <c r="B76" s="35" t="str">
        <f>IF('1. Suivi du RECP'!A82="","",'1. Suivi du RECP'!A82)</f>
        <v/>
      </c>
      <c r="C76" s="36" t="str">
        <f>IF('1. Suivi du RECP'!D82="","",'1. Suivi du RECP'!D82)</f>
        <v/>
      </c>
      <c r="D76" s="37"/>
    </row>
    <row r="77" spans="2:4" ht="15.9" customHeight="1">
      <c r="B77" s="35" t="str">
        <f>IF('1. Suivi du RECP'!A83="","",'1. Suivi du RECP'!A83)</f>
        <v/>
      </c>
      <c r="C77" s="36" t="str">
        <f>IF('1. Suivi du RECP'!D83="","",'1. Suivi du RECP'!D83)</f>
        <v/>
      </c>
      <c r="D77" s="37"/>
    </row>
    <row r="78" spans="2:4" ht="15.9" customHeight="1">
      <c r="B78" s="35" t="str">
        <f>IF('1. Suivi du RECP'!A84="","",'1. Suivi du RECP'!A84)</f>
        <v/>
      </c>
      <c r="C78" s="36" t="str">
        <f>IF('1. Suivi du RECP'!D84="","",'1. Suivi du RECP'!D84)</f>
        <v/>
      </c>
      <c r="D78" s="37"/>
    </row>
    <row r="79" spans="2:4" ht="15.9" customHeight="1">
      <c r="B79" s="35" t="str">
        <f>IF('1. Suivi du RECP'!A85="","",'1. Suivi du RECP'!A85)</f>
        <v/>
      </c>
      <c r="C79" s="36" t="str">
        <f>IF('1. Suivi du RECP'!D85="","",'1. Suivi du RECP'!D85)</f>
        <v/>
      </c>
      <c r="D79" s="37"/>
    </row>
    <row r="80" spans="2:4" ht="15.9" customHeight="1">
      <c r="B80" s="35" t="str">
        <f>IF('1. Suivi du RECP'!A86="","",'1. Suivi du RECP'!A86)</f>
        <v/>
      </c>
      <c r="C80" s="36" t="str">
        <f>IF('1. Suivi du RECP'!D86="","",'1. Suivi du RECP'!D86)</f>
        <v/>
      </c>
      <c r="D80" s="37"/>
    </row>
    <row r="81" spans="2:4" ht="15.9" customHeight="1">
      <c r="B81" s="35" t="str">
        <f>IF('1. Suivi du RECP'!A87="","",'1. Suivi du RECP'!A87)</f>
        <v/>
      </c>
      <c r="C81" s="36" t="str">
        <f>IF('1. Suivi du RECP'!D87="","",'1. Suivi du RECP'!D87)</f>
        <v/>
      </c>
      <c r="D81" s="37"/>
    </row>
    <row r="82" spans="2:4" ht="15.9" customHeight="1">
      <c r="B82" s="35" t="str">
        <f>IF('1. Suivi du RECP'!A88="","",'1. Suivi du RECP'!A88)</f>
        <v/>
      </c>
      <c r="C82" s="36" t="str">
        <f>IF('1. Suivi du RECP'!D88="","",'1. Suivi du RECP'!D88)</f>
        <v/>
      </c>
      <c r="D82" s="37"/>
    </row>
    <row r="83" spans="2:4" ht="15.9" customHeight="1">
      <c r="B83" s="35" t="str">
        <f>IF('1. Suivi du RECP'!A89="","",'1. Suivi du RECP'!A89)</f>
        <v/>
      </c>
      <c r="C83" s="36" t="str">
        <f>IF('1. Suivi du RECP'!D89="","",'1. Suivi du RECP'!D89)</f>
        <v/>
      </c>
      <c r="D83" s="37"/>
    </row>
    <row r="84" spans="2:4" ht="15.9" customHeight="1">
      <c r="B84" s="35" t="str">
        <f>IF('1. Suivi du RECP'!A90="","",'1. Suivi du RECP'!A90)</f>
        <v/>
      </c>
      <c r="C84" s="36" t="str">
        <f>IF('1. Suivi du RECP'!D90="","",'1. Suivi du RECP'!D90)</f>
        <v/>
      </c>
      <c r="D84" s="37"/>
    </row>
    <row r="85" spans="2:4" ht="15.9" customHeight="1">
      <c r="B85" s="35" t="str">
        <f>IF('1. Suivi du RECP'!A91="","",'1. Suivi du RECP'!A91)</f>
        <v/>
      </c>
      <c r="C85" s="36" t="str">
        <f>IF('1. Suivi du RECP'!D91="","",'1. Suivi du RECP'!D91)</f>
        <v/>
      </c>
      <c r="D85" s="37"/>
    </row>
    <row r="86" spans="2:4" ht="15.9" customHeight="1">
      <c r="B86" s="35" t="str">
        <f>IF('1. Suivi du RECP'!A92="","",'1. Suivi du RECP'!A92)</f>
        <v/>
      </c>
      <c r="C86" s="36" t="str">
        <f>IF('1. Suivi du RECP'!D92="","",'1. Suivi du RECP'!D92)</f>
        <v/>
      </c>
      <c r="D86" s="37"/>
    </row>
    <row r="87" spans="2:4" ht="15.9" customHeight="1">
      <c r="B87" s="35" t="str">
        <f>IF('1. Suivi du RECP'!A93="","",'1. Suivi du RECP'!A93)</f>
        <v/>
      </c>
      <c r="C87" s="36" t="str">
        <f>IF('1. Suivi du RECP'!D93="","",'1. Suivi du RECP'!D93)</f>
        <v/>
      </c>
      <c r="D87" s="37"/>
    </row>
    <row r="88" spans="2:4" ht="15.9" customHeight="1">
      <c r="B88" s="35" t="str">
        <f>IF('1. Suivi du RECP'!A94="","",'1. Suivi du RECP'!A94)</f>
        <v/>
      </c>
      <c r="C88" s="36" t="str">
        <f>IF('1. Suivi du RECP'!D94="","",'1. Suivi du RECP'!D94)</f>
        <v/>
      </c>
      <c r="D88" s="37"/>
    </row>
    <row r="89" spans="2:4" ht="15.9" customHeight="1">
      <c r="B89" s="35" t="str">
        <f>IF('1. Suivi du RECP'!A95="","",'1. Suivi du RECP'!A95)</f>
        <v/>
      </c>
      <c r="C89" s="36" t="str">
        <f>IF('1. Suivi du RECP'!D95="","",'1. Suivi du RECP'!D95)</f>
        <v/>
      </c>
      <c r="D89" s="37"/>
    </row>
    <row r="90" spans="2:4" ht="15.9" customHeight="1">
      <c r="B90" s="35" t="str">
        <f>IF('1. Suivi du RECP'!A96="","",'1. Suivi du RECP'!A96)</f>
        <v/>
      </c>
      <c r="C90" s="36" t="str">
        <f>IF('1. Suivi du RECP'!D96="","",'1. Suivi du RECP'!D96)</f>
        <v/>
      </c>
      <c r="D90" s="37"/>
    </row>
    <row r="91" spans="2:4" ht="15.9" customHeight="1">
      <c r="B91" s="35" t="str">
        <f>IF('1. Suivi du RECP'!A97="","",'1. Suivi du RECP'!A97)</f>
        <v/>
      </c>
      <c r="C91" s="36" t="str">
        <f>IF('1. Suivi du RECP'!D97="","",'1. Suivi du RECP'!D97)</f>
        <v/>
      </c>
      <c r="D91" s="37"/>
    </row>
    <row r="92" spans="2:4" ht="15.9" customHeight="1">
      <c r="B92" s="35" t="str">
        <f>IF('1. Suivi du RECP'!A98="","",'1. Suivi du RECP'!A98)</f>
        <v/>
      </c>
      <c r="C92" s="36" t="str">
        <f>IF('1. Suivi du RECP'!D98="","",'1. Suivi du RECP'!D98)</f>
        <v/>
      </c>
      <c r="D92" s="37"/>
    </row>
    <row r="93" spans="2:4" ht="15.9" customHeight="1">
      <c r="B93" s="35" t="str">
        <f>IF('1. Suivi du RECP'!A99="","",'1. Suivi du RECP'!A99)</f>
        <v/>
      </c>
      <c r="C93" s="36" t="str">
        <f>IF('1. Suivi du RECP'!D99="","",'1. Suivi du RECP'!D99)</f>
        <v/>
      </c>
      <c r="D93" s="37"/>
    </row>
    <row r="94" spans="2:4" ht="15.9" customHeight="1">
      <c r="B94" s="35" t="str">
        <f>IF('1. Suivi du RECP'!A100="","",'1. Suivi du RECP'!A100)</f>
        <v/>
      </c>
      <c r="C94" s="36" t="str">
        <f>IF('1. Suivi du RECP'!D100="","",'1. Suivi du RECP'!D100)</f>
        <v/>
      </c>
      <c r="D94" s="37"/>
    </row>
    <row r="95" spans="2:4" ht="15.9" customHeight="1">
      <c r="B95" s="35" t="str">
        <f>IF('1. Suivi du RECP'!A101="","",'1. Suivi du RECP'!A101)</f>
        <v/>
      </c>
      <c r="C95" s="36" t="str">
        <f>IF('1. Suivi du RECP'!D101="","",'1. Suivi du RECP'!D101)</f>
        <v/>
      </c>
      <c r="D95" s="37"/>
    </row>
    <row r="96" spans="2:4" ht="15.9" customHeight="1">
      <c r="B96" s="35" t="str">
        <f>IF('1. Suivi du RECP'!A102="","",'1. Suivi du RECP'!A102)</f>
        <v/>
      </c>
      <c r="C96" s="36" t="str">
        <f>IF('1. Suivi du RECP'!D102="","",'1. Suivi du RECP'!D102)</f>
        <v/>
      </c>
      <c r="D96" s="37"/>
    </row>
    <row r="97" spans="2:4" ht="15.9" customHeight="1">
      <c r="B97" s="35" t="str">
        <f>IF('1. Suivi du RECP'!A103="","",'1. Suivi du RECP'!A103)</f>
        <v/>
      </c>
      <c r="C97" s="36" t="str">
        <f>IF('1. Suivi du RECP'!D103="","",'1. Suivi du RECP'!D103)</f>
        <v/>
      </c>
      <c r="D97" s="37"/>
    </row>
    <row r="98" spans="2:4" ht="15.9" customHeight="1">
      <c r="B98" s="35" t="str">
        <f>IF('1. Suivi du RECP'!A104="","",'1. Suivi du RECP'!A104)</f>
        <v/>
      </c>
      <c r="C98" s="36" t="str">
        <f>IF('1. Suivi du RECP'!D104="","",'1. Suivi du RECP'!D104)</f>
        <v/>
      </c>
      <c r="D98" s="37"/>
    </row>
    <row r="99" spans="2:4" ht="15.9" customHeight="1">
      <c r="B99" s="35" t="str">
        <f>IF('1. Suivi du RECP'!A105="","",'1. Suivi du RECP'!A105)</f>
        <v/>
      </c>
      <c r="C99" s="36" t="str">
        <f>IF('1. Suivi du RECP'!D105="","",'1. Suivi du RECP'!D105)</f>
        <v/>
      </c>
      <c r="D99" s="37"/>
    </row>
    <row r="100" spans="2:4" ht="15.9" customHeight="1">
      <c r="B100" s="35" t="str">
        <f>IF('1. Suivi du RECP'!A106="","",'1. Suivi du RECP'!A106)</f>
        <v/>
      </c>
      <c r="C100" s="36" t="str">
        <f>IF('1. Suivi du RECP'!D106="","",'1. Suivi du RECP'!D106)</f>
        <v/>
      </c>
      <c r="D100" s="37"/>
    </row>
    <row r="101" spans="2:4" ht="15.9" customHeight="1">
      <c r="B101" s="35" t="str">
        <f>IF('1. Suivi du RECP'!A107="","",'1. Suivi du RECP'!A107)</f>
        <v/>
      </c>
      <c r="C101" s="36" t="str">
        <f>IF('1. Suivi du RECP'!D107="","",'1. Suivi du RECP'!D107)</f>
        <v/>
      </c>
      <c r="D101" s="37"/>
    </row>
    <row r="102" spans="2:4" ht="15.9" customHeight="1">
      <c r="B102" s="35" t="str">
        <f>IF('1. Suivi du RECP'!A108="","",'1. Suivi du RECP'!A108)</f>
        <v/>
      </c>
      <c r="C102" s="36" t="str">
        <f>IF('1. Suivi du RECP'!D108="","",'1. Suivi du RECP'!D108)</f>
        <v/>
      </c>
      <c r="D102" s="37"/>
    </row>
    <row r="103" spans="2:4" ht="15.9" customHeight="1">
      <c r="B103" s="35" t="str">
        <f>IF('1. Suivi du RECP'!A109="","",'1. Suivi du RECP'!A109)</f>
        <v/>
      </c>
      <c r="C103" s="36" t="str">
        <f>IF('1. Suivi du RECP'!D109="","",'1. Suivi du RECP'!D109)</f>
        <v/>
      </c>
      <c r="D103" s="37"/>
    </row>
    <row r="104" spans="2:4" ht="15.9" customHeight="1">
      <c r="B104" s="35" t="str">
        <f>IF('1. Suivi du RECP'!A110="","",'1. Suivi du RECP'!A110)</f>
        <v/>
      </c>
      <c r="C104" s="36" t="str">
        <f>IF('1. Suivi du RECP'!D110="","",'1. Suivi du RECP'!D110)</f>
        <v/>
      </c>
      <c r="D104" s="37"/>
    </row>
    <row r="105" spans="2:4" ht="15.9" customHeight="1">
      <c r="B105" s="35" t="str">
        <f>IF('1. Suivi du RECP'!A111="","",'1. Suivi du RECP'!A111)</f>
        <v/>
      </c>
      <c r="C105" s="36" t="str">
        <f>IF('1. Suivi du RECP'!D111="","",'1. Suivi du RECP'!D111)</f>
        <v/>
      </c>
      <c r="D105" s="37"/>
    </row>
    <row r="106" spans="2:4" ht="15.9" customHeight="1">
      <c r="B106" s="35" t="str">
        <f>IF('1. Suivi du RECP'!A112="","",'1. Suivi du RECP'!A112)</f>
        <v/>
      </c>
      <c r="C106" s="36" t="str">
        <f>IF('1. Suivi du RECP'!D112="","",'1. Suivi du RECP'!D112)</f>
        <v/>
      </c>
      <c r="D106" s="37"/>
    </row>
    <row r="107" spans="2:4" ht="15.9" customHeight="1">
      <c r="B107" s="35" t="str">
        <f>IF('1. Suivi du RECP'!A113="","",'1. Suivi du RECP'!A113)</f>
        <v/>
      </c>
      <c r="C107" s="36" t="str">
        <f>IF('1. Suivi du RECP'!D113="","",'1. Suivi du RECP'!D113)</f>
        <v/>
      </c>
      <c r="D107" s="37"/>
    </row>
    <row r="108" spans="2:4" ht="15.9" customHeight="1">
      <c r="B108" s="35" t="str">
        <f>IF('1. Suivi du RECP'!A114="","",'1. Suivi du RECP'!A114)</f>
        <v/>
      </c>
      <c r="C108" s="36" t="str">
        <f>IF('1. Suivi du RECP'!D114="","",'1. Suivi du RECP'!D114)</f>
        <v/>
      </c>
      <c r="D108" s="37"/>
    </row>
    <row r="109" spans="2:4" ht="15.9" customHeight="1">
      <c r="B109" s="35" t="str">
        <f>IF('1. Suivi du RECP'!A115="","",'1. Suivi du RECP'!A115)</f>
        <v/>
      </c>
      <c r="C109" s="36" t="str">
        <f>IF('1. Suivi du RECP'!D115="","",'1. Suivi du RECP'!D115)</f>
        <v/>
      </c>
      <c r="D109" s="37"/>
    </row>
  </sheetData>
  <sheetProtection formatCells="0" formatColumns="0" formatRows="0"/>
  <mergeCells count="2">
    <mergeCell ref="B1:C1"/>
    <mergeCell ref="B2:D2"/>
  </mergeCells>
  <phoneticPr fontId="13" type="noConversion"/>
  <pageMargins left="0.39370078740157483" right="0.39370078740157483" top="0.59055118110236227" bottom="0.39370078740157483" header="0.23622047244094491" footer="0.23622047244094491"/>
  <pageSetup paperSize="9" scale="60" orientation="portrait" r:id="rId1"/>
  <headerFooter>
    <oddFooter>&amp;L&amp;CPage &amp;P sur &amp;N&amp;R</oddFooter>
  </headerFooter>
  <drawing r:id="rId2"/>
  <extLst>
    <ext xmlns:mx="http://schemas.microsoft.com/office/mac/excel/2008/main" uri="{64002731-A6B0-56B0-2670-7721B7C09600}">
      <mx:PLV Mode="0" OnePage="0" WScale="8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Z50"/>
  <sheetViews>
    <sheetView showGridLines="0" showRowColHeaders="0" zoomScaleNormal="100" workbookViewId="0">
      <pane ySplit="9" topLeftCell="A10" activePane="bottomLeft" state="frozen"/>
      <selection pane="bottomLeft" activeCell="B2" sqref="B2"/>
    </sheetView>
  </sheetViews>
  <sheetFormatPr defaultColWidth="8.5546875" defaultRowHeight="14.4"/>
  <cols>
    <col min="1" max="1" width="2" style="4" customWidth="1"/>
    <col min="2" max="2" width="68.109375" style="5" customWidth="1"/>
    <col min="3" max="3" width="26.109375" style="4" customWidth="1"/>
    <col min="4" max="4" width="19.88671875" style="46" customWidth="1"/>
    <col min="5" max="5" width="2.44140625" style="4" customWidth="1"/>
    <col min="6" max="16384" width="8.5546875" style="4"/>
  </cols>
  <sheetData>
    <row r="1" spans="2:26" s="10" customFormat="1" ht="17.399999999999999" customHeight="1">
      <c r="B1" s="335" t="s">
        <v>487</v>
      </c>
      <c r="C1" s="335"/>
      <c r="D1" s="43"/>
    </row>
    <row r="2" spans="2:26" s="10" customFormat="1" ht="60.9" customHeight="1">
      <c r="B2" s="12" t="s">
        <v>170</v>
      </c>
      <c r="C2" s="12"/>
      <c r="D2" s="44"/>
      <c r="E2" s="12"/>
      <c r="F2" s="12"/>
      <c r="G2" s="12"/>
      <c r="H2" s="12"/>
      <c r="I2" s="12"/>
    </row>
    <row r="3" spans="2:26" s="197" customFormat="1" ht="12">
      <c r="C3" s="198"/>
      <c r="D3" s="201"/>
      <c r="E3" s="199"/>
      <c r="G3" s="198"/>
      <c r="N3" s="200"/>
      <c r="Y3" s="199"/>
      <c r="Z3" s="199"/>
    </row>
    <row r="4" spans="2:26" s="197" customFormat="1" ht="12">
      <c r="C4" s="198"/>
      <c r="D4" s="201"/>
      <c r="E4" s="199"/>
      <c r="G4" s="198"/>
      <c r="N4" s="200"/>
      <c r="Y4" s="199"/>
      <c r="Z4" s="199"/>
    </row>
    <row r="5" spans="2:26" s="197" customFormat="1" ht="12">
      <c r="C5" s="198"/>
      <c r="D5" s="201"/>
      <c r="E5" s="199"/>
      <c r="G5" s="198"/>
      <c r="N5" s="200"/>
      <c r="Y5" s="199"/>
      <c r="Z5" s="199"/>
    </row>
    <row r="6" spans="2:26" s="197" customFormat="1" ht="12">
      <c r="C6" s="198"/>
      <c r="D6" s="201"/>
      <c r="E6" s="199"/>
      <c r="G6" s="198"/>
      <c r="N6" s="200"/>
      <c r="Y6" s="199"/>
      <c r="Z6" s="199"/>
    </row>
    <row r="7" spans="2:26" s="30" customFormat="1" ht="17.399999999999999" customHeight="1">
      <c r="B7" s="223" t="s">
        <v>488</v>
      </c>
      <c r="C7" s="337" t="str">
        <f>IF('1. Suivi du RECP'!B5="","",'1. Suivi du RECP'!B5)</f>
        <v/>
      </c>
      <c r="D7" s="337"/>
    </row>
    <row r="8" spans="2:26" ht="8.1" customHeight="1">
      <c r="C8" s="6"/>
    </row>
    <row r="9" spans="2:26" s="7" customFormat="1" ht="21" customHeight="1">
      <c r="B9" s="29" t="s">
        <v>7</v>
      </c>
      <c r="C9" s="41">
        <f>COUNTA('1. Suivi du RECP'!A22:A115)</f>
        <v>0</v>
      </c>
      <c r="D9" s="47"/>
    </row>
    <row r="10" spans="2:26" s="7" customFormat="1" ht="21" customHeight="1">
      <c r="B10" s="33" t="s">
        <v>172</v>
      </c>
      <c r="C10" s="42">
        <f>COUNTA('1. Suivi du RECP'!D16:D115)</f>
        <v>0</v>
      </c>
      <c r="D10" s="226" t="s">
        <v>27</v>
      </c>
    </row>
    <row r="11" spans="2:26" s="8" customFormat="1" ht="12.9" customHeight="1">
      <c r="B11" s="186" t="s">
        <v>4</v>
      </c>
      <c r="C11" s="187">
        <f>COUNTIF('1. Suivi du RECP'!E16:E115,"Implemented")</f>
        <v>0</v>
      </c>
      <c r="D11" s="48"/>
    </row>
    <row r="12" spans="2:26" s="8" customFormat="1" ht="12.9" customHeight="1">
      <c r="B12" s="186" t="s">
        <v>5</v>
      </c>
      <c r="C12" s="187">
        <f>COUNTIF('1. Suivi du RECP'!E16:E115,"Planned")</f>
        <v>0</v>
      </c>
      <c r="D12" s="48"/>
    </row>
    <row r="13" spans="2:26" s="8" customFormat="1" ht="12.9" customHeight="1">
      <c r="B13" s="186" t="s">
        <v>10</v>
      </c>
      <c r="C13" s="187">
        <f>COUNTIF('1. Suivi du RECP'!E16:E115,"Probable")</f>
        <v>0</v>
      </c>
      <c r="D13" s="48"/>
    </row>
    <row r="14" spans="2:26" s="8" customFormat="1" ht="12.9" customHeight="1">
      <c r="B14" s="186" t="s">
        <v>9</v>
      </c>
      <c r="C14" s="187">
        <f>COUNTIF('1. Suivi du RECP'!E16:E115,"Unlikely")</f>
        <v>0</v>
      </c>
      <c r="D14" s="48"/>
    </row>
    <row r="15" spans="2:26" s="7" customFormat="1" ht="21" customHeight="1">
      <c r="B15" s="33" t="s">
        <v>0</v>
      </c>
      <c r="C15" s="52">
        <f>SUM('1. Suivi du RECP'!H16:H115)</f>
        <v>0</v>
      </c>
      <c r="D15" s="226" t="s">
        <v>28</v>
      </c>
    </row>
    <row r="16" spans="2:26" s="8" customFormat="1" ht="12.9" customHeight="1">
      <c r="B16" s="186" t="s">
        <v>489</v>
      </c>
      <c r="C16" s="188">
        <f>SUMIFS('1. Suivi du RECP'!H16:H115,'1. Suivi du RECP'!E16:E115,"Implemented")</f>
        <v>0</v>
      </c>
      <c r="D16" s="48"/>
    </row>
    <row r="17" spans="2:4" s="8" customFormat="1" ht="12.9" customHeight="1">
      <c r="B17" s="186" t="s">
        <v>490</v>
      </c>
      <c r="C17" s="188">
        <f>SUMIFS('1. Suivi du RECP'!H16:H115,'1. Suivi du RECP'!E16:E115,"Planned")</f>
        <v>0</v>
      </c>
      <c r="D17" s="48"/>
    </row>
    <row r="18" spans="2:4" s="8" customFormat="1" ht="12.9" customHeight="1">
      <c r="B18" s="186" t="s">
        <v>11</v>
      </c>
      <c r="C18" s="188">
        <f>SUMIFS('1. Suivi du RECP'!H16:H115,'1. Suivi du RECP'!E16:E115,"Probable")</f>
        <v>0</v>
      </c>
      <c r="D18" s="48"/>
    </row>
    <row r="19" spans="2:4" s="8" customFormat="1" ht="12.9" customHeight="1">
      <c r="B19" s="186" t="s">
        <v>13</v>
      </c>
      <c r="C19" s="188">
        <f>SUMIFS('1. Suivi du RECP'!H16:H115,'1. Suivi du RECP'!E16:E115,"Unlikely")</f>
        <v>0</v>
      </c>
      <c r="D19" s="48"/>
    </row>
    <row r="20" spans="2:4" s="7" customFormat="1" ht="21" customHeight="1">
      <c r="B20" s="33" t="s">
        <v>36</v>
      </c>
      <c r="C20" s="52">
        <f>SUM('1. Suivi du RECP'!L16:L115)</f>
        <v>0</v>
      </c>
      <c r="D20" s="226" t="s">
        <v>30</v>
      </c>
    </row>
    <row r="21" spans="2:4" s="8" customFormat="1" ht="12.9" customHeight="1">
      <c r="B21" s="186" t="s">
        <v>491</v>
      </c>
      <c r="C21" s="188">
        <f>SUMIFS('1. Suivi du RECP'!L16:L115,'1. Suivi du RECP'!E16:E115,"Implemented")</f>
        <v>0</v>
      </c>
      <c r="D21" s="48"/>
    </row>
    <row r="22" spans="2:4" s="8" customFormat="1" ht="12.9" customHeight="1">
      <c r="B22" s="186" t="s">
        <v>492</v>
      </c>
      <c r="C22" s="188">
        <f>SUMIFS('1. Suivi du RECP'!L16:L115,'1. Suivi du RECP'!E16:E115,"Planned")</f>
        <v>0</v>
      </c>
      <c r="D22" s="48"/>
    </row>
    <row r="23" spans="2:4" s="8" customFormat="1" ht="12.9" customHeight="1">
      <c r="B23" s="186" t="s">
        <v>14</v>
      </c>
      <c r="C23" s="188">
        <f>SUMIFS('1. Suivi du RECP'!L16:L115,'1. Suivi du RECP'!E16:E115,"Probable")</f>
        <v>0</v>
      </c>
      <c r="D23" s="48"/>
    </row>
    <row r="24" spans="2:4" s="8" customFormat="1" ht="12.9" customHeight="1">
      <c r="B24" s="186" t="s">
        <v>15</v>
      </c>
      <c r="C24" s="188">
        <f>SUMIFS('1. Suivi du RECP'!L16:L115,'1. Suivi du RECP'!E16:E115,"Unlikely")</f>
        <v>0</v>
      </c>
      <c r="D24" s="48"/>
    </row>
    <row r="25" spans="2:4" s="7" customFormat="1" ht="21" customHeight="1">
      <c r="B25" s="40" t="s">
        <v>38</v>
      </c>
      <c r="C25" s="52">
        <f>SUM('1. Suivi du RECP'!J16:J115,'1. Suivi du RECP'!N16:N115)</f>
        <v>0</v>
      </c>
      <c r="D25" s="226" t="s">
        <v>29</v>
      </c>
    </row>
    <row r="26" spans="2:4" s="8" customFormat="1" ht="12.9" customHeight="1">
      <c r="B26" s="186" t="s">
        <v>493</v>
      </c>
      <c r="C26" s="188">
        <f>(SUMIFS('1. Suivi du RECP'!N16:N115,'1. Suivi du RECP'!E16:E115,"Implemented"))+(SUMIFS('1. Suivi du RECP'!J16:J115,'1. Suivi du RECP'!E16:E115,"Implemented"))</f>
        <v>0</v>
      </c>
      <c r="D26" s="48"/>
    </row>
    <row r="27" spans="2:4" s="8" customFormat="1" ht="12.9" customHeight="1">
      <c r="B27" s="186" t="s">
        <v>494</v>
      </c>
      <c r="C27" s="188">
        <f>(SUMIFS('1. Suivi du RECP'!N16:N115,'1. Suivi du RECP'!E16:E115,"Planned"))+(SUMIFS('1. Suivi du RECP'!J16:J115,'1. Suivi du RECP'!E16:E115,"Planned"))</f>
        <v>0</v>
      </c>
      <c r="D27" s="48"/>
    </row>
    <row r="28" spans="2:4" s="8" customFormat="1" ht="12.9" customHeight="1">
      <c r="B28" s="186" t="s">
        <v>495</v>
      </c>
      <c r="C28" s="188">
        <f>(SUMIFS('1. Suivi du RECP'!N16:N115,'1. Suivi du RECP'!E16:E115,"Probable"))+(SUMIFS('1. Suivi du RECP'!J16:J115,'1. Suivi du RECP'!E16:E115,"Probable"))</f>
        <v>0</v>
      </c>
      <c r="D28" s="48"/>
    </row>
    <row r="29" spans="2:4" s="8" customFormat="1" ht="12.9" customHeight="1">
      <c r="B29" s="186" t="s">
        <v>496</v>
      </c>
      <c r="C29" s="188">
        <f>(SUMIFS('1. Suivi du RECP'!N16:N115,'1. Suivi du RECP'!E16:E115,"Unlikely"))+(SUMIFS('1. Suivi du RECP'!J16:J115,'1. Suivi du RECP'!E16:E115,"Unlikely"))</f>
        <v>0</v>
      </c>
      <c r="D29" s="48"/>
    </row>
    <row r="30" spans="2:4" s="7" customFormat="1" ht="21" customHeight="1">
      <c r="B30" s="33" t="s">
        <v>3</v>
      </c>
      <c r="C30" s="52">
        <f>SUM('1. Suivi du RECP'!O16:O115)</f>
        <v>0</v>
      </c>
      <c r="D30" s="226" t="s">
        <v>31</v>
      </c>
    </row>
    <row r="31" spans="2:4" s="8" customFormat="1" ht="12.9" customHeight="1">
      <c r="B31" s="186" t="s">
        <v>497</v>
      </c>
      <c r="C31" s="188">
        <f>SUMIFS('1. Suivi du RECP'!O16:O115,'1. Suivi du RECP'!E16:E115,"Implemented")</f>
        <v>0</v>
      </c>
      <c r="D31" s="48"/>
    </row>
    <row r="32" spans="2:4" s="8" customFormat="1" ht="12.9" customHeight="1">
      <c r="B32" s="186" t="s">
        <v>498</v>
      </c>
      <c r="C32" s="188">
        <f>SUMIFS('1. Suivi du RECP'!O16:O115,'1. Suivi du RECP'!E16:E115,"Planned")</f>
        <v>0</v>
      </c>
      <c r="D32" s="48"/>
    </row>
    <row r="33" spans="2:4" s="8" customFormat="1" ht="12.9" customHeight="1">
      <c r="B33" s="186" t="s">
        <v>499</v>
      </c>
      <c r="C33" s="188">
        <f>SUMIFS('1. Suivi du RECP'!O16:O115,'1. Suivi du RECP'!E16:E115,"Probable")</f>
        <v>0</v>
      </c>
      <c r="D33" s="48"/>
    </row>
    <row r="34" spans="2:4" s="8" customFormat="1" ht="12.9" customHeight="1">
      <c r="B34" s="186" t="s">
        <v>500</v>
      </c>
      <c r="C34" s="188">
        <f>SUMIFS('1. Suivi du RECP'!O16:O115,'1. Suivi du RECP'!E16:E115,"Unlikely")</f>
        <v>0</v>
      </c>
      <c r="D34" s="48"/>
    </row>
    <row r="35" spans="2:4" s="7" customFormat="1" ht="21" customHeight="1">
      <c r="B35" s="33" t="s">
        <v>8</v>
      </c>
      <c r="C35" s="52">
        <f>SUM('1. Suivi du RECP'!R16:R115)+SUM('1. Suivi du RECP'!T16:T115)</f>
        <v>0</v>
      </c>
      <c r="D35" s="226" t="s">
        <v>32</v>
      </c>
    </row>
    <row r="36" spans="2:4" s="8" customFormat="1" ht="12.9" customHeight="1">
      <c r="B36" s="186" t="s">
        <v>501</v>
      </c>
      <c r="C36" s="188">
        <f>SUMIFS('1. Suivi du RECP'!R16:R115,'1. Suivi du RECP'!E16:E115,"Implemented")+SUMIFS('1. Suivi du RECP'!T16:T115,'1. Suivi du RECP'!E16:E115,"Implemented")</f>
        <v>0</v>
      </c>
      <c r="D36" s="48"/>
    </row>
    <row r="37" spans="2:4" s="8" customFormat="1" ht="12.9" customHeight="1">
      <c r="B37" s="186" t="s">
        <v>502</v>
      </c>
      <c r="C37" s="188">
        <f>SUMIFS('1. Suivi du RECP'!R16:R115,'1. Suivi du RECP'!E16:E115,"Planned")+SUMIFS('1. Suivi du RECP'!T16:T115,'1. Suivi du RECP'!E16:E115,"Planned")</f>
        <v>0</v>
      </c>
      <c r="D37" s="48"/>
    </row>
    <row r="38" spans="2:4" s="8" customFormat="1" ht="12.9" customHeight="1">
      <c r="B38" s="186" t="s">
        <v>503</v>
      </c>
      <c r="C38" s="188">
        <f>SUMIFS('1. Suivi du RECP'!R16:R115,'1. Suivi du RECP'!E16:E115,"Probable")+SUMIFS('1. Suivi du RECP'!T16:T115,'1. Suivi du RECP'!E16:E115,"Probable")</f>
        <v>0</v>
      </c>
      <c r="D38" s="48"/>
    </row>
    <row r="39" spans="2:4" s="8" customFormat="1" ht="12.9" customHeight="1">
      <c r="B39" s="186" t="s">
        <v>504</v>
      </c>
      <c r="C39" s="188">
        <f>SUMIFS('1. Suivi du RECP'!R16:R115,'1. Suivi du RECP'!E16:E115,"Unlikely")+SUMIFS('1. Suivi du RECP'!T16:T115,'1. Suivi du RECP'!E16:E115,"Unlikely")</f>
        <v>0</v>
      </c>
      <c r="D39" s="48"/>
    </row>
    <row r="40" spans="2:4" s="7" customFormat="1" ht="21" customHeight="1">
      <c r="B40" s="33" t="s">
        <v>35</v>
      </c>
      <c r="C40" s="52">
        <f>SUM('1. Suivi du RECP'!V16:V115)</f>
        <v>0</v>
      </c>
      <c r="D40" s="226" t="s">
        <v>33</v>
      </c>
    </row>
    <row r="41" spans="2:4" s="8" customFormat="1" ht="12.9" customHeight="1">
      <c r="B41" s="186" t="s">
        <v>505</v>
      </c>
      <c r="C41" s="188">
        <f>SUMIFS('1. Suivi du RECP'!V16:V115,'1. Suivi du RECP'!E16:E115,"Implemented")</f>
        <v>0</v>
      </c>
      <c r="D41" s="48"/>
    </row>
    <row r="42" spans="2:4" s="8" customFormat="1" ht="12.9" customHeight="1">
      <c r="B42" s="186" t="s">
        <v>506</v>
      </c>
      <c r="C42" s="188">
        <f>SUMIFS('1. Suivi du RECP'!V16:V115,'1. Suivi du RECP'!E16:E115,"Planned")</f>
        <v>0</v>
      </c>
      <c r="D42" s="48"/>
    </row>
    <row r="43" spans="2:4" s="8" customFormat="1" ht="12.9" customHeight="1">
      <c r="B43" s="186" t="s">
        <v>12</v>
      </c>
      <c r="C43" s="188">
        <f>SUMIFS('1. Suivi du RECP'!V16:V115,'1. Suivi du RECP'!E16:E115,"Probable")</f>
        <v>0</v>
      </c>
      <c r="D43" s="48"/>
    </row>
    <row r="44" spans="2:4" s="8" customFormat="1" ht="12.9" customHeight="1">
      <c r="B44" s="186" t="s">
        <v>507</v>
      </c>
      <c r="C44" s="188">
        <f>SUMIFS('1. Suivi du RECP'!V16:V115,'1. Suivi du RECP'!E16:E115,"Unlikely")</f>
        <v>0</v>
      </c>
      <c r="D44" s="48"/>
    </row>
    <row r="45" spans="2:4" s="7" customFormat="1" ht="21" customHeight="1">
      <c r="B45" s="33" t="s">
        <v>6</v>
      </c>
      <c r="C45" s="52" t="str">
        <f>IFERROR(AVERAGE('1. Suivi du RECP'!W16:W115),"0.00")</f>
        <v>0.00</v>
      </c>
      <c r="D45" s="226" t="s">
        <v>508</v>
      </c>
    </row>
    <row r="46" spans="2:4" s="8" customFormat="1" ht="12.9" customHeight="1">
      <c r="B46" s="186" t="s">
        <v>509</v>
      </c>
      <c r="C46" s="188" t="str">
        <f>IFERROR(AVERAGEIF('1. Suivi du RECP'!E16:E115,"Implemented",'1. Suivi du RECP'!W16:W115),"0.00")</f>
        <v>0.00</v>
      </c>
      <c r="D46" s="48"/>
    </row>
    <row r="47" spans="2:4" s="8" customFormat="1" ht="12.9" customHeight="1">
      <c r="B47" s="186" t="s">
        <v>510</v>
      </c>
      <c r="C47" s="188" t="str">
        <f>IFERROR(AVERAGEIF('1. Suivi du RECP'!E16:E115,"Planned",'1. Suivi du RECP'!W16:W115),"0.00")</f>
        <v>0.00</v>
      </c>
      <c r="D47" s="48"/>
    </row>
    <row r="48" spans="2:4" s="8" customFormat="1" ht="12.9" customHeight="1">
      <c r="B48" s="186" t="s">
        <v>511</v>
      </c>
      <c r="C48" s="188" t="str">
        <f>IFERROR(AVERAGEIF('1. Suivi du RECP'!E16:E115,"Probable",'1. Suivi du RECP'!W16:W115),"0.00")</f>
        <v>0.00</v>
      </c>
      <c r="D48" s="48"/>
    </row>
    <row r="49" spans="2:4" s="8" customFormat="1" ht="12.9" customHeight="1">
      <c r="B49" s="186" t="s">
        <v>512</v>
      </c>
      <c r="C49" s="188" t="str">
        <f>IFERROR(AVERAGEIF('1. Suivi du RECP'!E16:E115,"Unlikely",'1. Suivi du RECP'!W16:W115),"0.00")</f>
        <v>0.00</v>
      </c>
      <c r="D49" s="48"/>
    </row>
    <row r="50" spans="2:4" ht="12.9" customHeight="1"/>
  </sheetData>
  <sheetProtection formatCells="0" formatColumns="0" formatRows="0"/>
  <mergeCells count="2">
    <mergeCell ref="B1:C1"/>
    <mergeCell ref="C7:D7"/>
  </mergeCells>
  <phoneticPr fontId="13" type="noConversion"/>
  <pageMargins left="0.39370078740157483" right="0.39370078740157483" top="0.59055118110236227" bottom="0.39370078740157483" header="0.23622047244094491" footer="0.23622047244094491"/>
  <pageSetup paperSize="9" scale="80" orientation="portrait" r:id="rId1"/>
  <headerFooter>
    <oddFooter>&amp;L&amp;CPage &amp;P sur &amp;N&amp;R</oddFooter>
  </headerFooter>
  <ignoredErrors>
    <ignoredError sqref="C15:C19 C40:C44" formulaRange="1"/>
  </ignoredErrors>
  <drawing r:id="rId2"/>
  <extLst>
    <ext xmlns:mx="http://schemas.microsoft.com/office/mac/excel/2008/main" uri="{64002731-A6B0-56B0-2670-7721B7C09600}">
      <mx:PLV Mode="0" OnePage="0" WScale="88"/>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DAC5588D271B4E8BC70D84495BC6F3" ma:contentTypeVersion="13" ma:contentTypeDescription="Create a new document." ma:contentTypeScope="" ma:versionID="ad9fae0f5bece84912bb44ba73e39a17">
  <xsd:schema xmlns:xsd="http://www.w3.org/2001/XMLSchema" xmlns:xs="http://www.w3.org/2001/XMLSchema" xmlns:p="http://schemas.microsoft.com/office/2006/metadata/properties" xmlns:ns2="6510a123-a22d-45fe-a9be-6395c3c28992" xmlns:ns3="90c6255d-9e7a-4746-84ca-93002cf79953" targetNamespace="http://schemas.microsoft.com/office/2006/metadata/properties" ma:root="true" ma:fieldsID="d0ffadde4f4493531bb82e250fc7e462" ns2:_="" ns3:_="">
    <xsd:import namespace="6510a123-a22d-45fe-a9be-6395c3c28992"/>
    <xsd:import namespace="90c6255d-9e7a-4746-84ca-93002cf799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10a123-a22d-45fe-a9be-6395c3c289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a2faa4b-a4e7-430d-a263-e7e8206ae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c6255d-9e7a-4746-84ca-93002cf7995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0c6255d-9e7a-4746-84ca-93002cf79953">
      <UserInfo>
        <DisplayName/>
        <AccountId xsi:nil="true"/>
        <AccountType/>
      </UserInfo>
    </SharedWithUsers>
    <lcf76f155ced4ddcb4097134ff3c332f xmlns="6510a123-a22d-45fe-a9be-6395c3c289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18D0DC-5D6A-4777-8CB6-598E81A02392}"/>
</file>

<file path=customXml/itemProps2.xml><?xml version="1.0" encoding="utf-8"?>
<ds:datastoreItem xmlns:ds="http://schemas.openxmlformats.org/officeDocument/2006/customXml" ds:itemID="{16F5F89B-975F-45E6-8521-954740F05885}"/>
</file>

<file path=customXml/itemProps3.xml><?xml version="1.0" encoding="utf-8"?>
<ds:datastoreItem xmlns:ds="http://schemas.openxmlformats.org/officeDocument/2006/customXml" ds:itemID="{B234E534-7E27-4AB6-91D0-10054E5345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1. Suivi du RECP</vt:lpstr>
      <vt:lpstr>2. Résumé (au niveau de l’entre</vt:lpstr>
      <vt:lpstr>3. Résumé (au niveau du parc)</vt:lpstr>
      <vt:lpstr>formula</vt:lpstr>
      <vt:lpstr>Implemented__yes_no_planned</vt:lpstr>
      <vt:lpstr>'1. Suivi du RECP'!Print_Area</vt:lpstr>
      <vt:lpstr>'2. Résumé (au niveau de l’entre'!Print_Area</vt:lpstr>
      <vt:lpstr>'3. Résumé (au niveau du parc)'!Print_Area</vt:lpstr>
      <vt:lpstr>Instructions!Print_Area</vt:lpstr>
      <vt:lpstr>'1. Suivi du RECP'!Print_Titles</vt:lpstr>
      <vt:lpstr>'2. Résumé (au niveau de l’entre'!Print_Titles</vt:lpstr>
    </vt:vector>
  </TitlesOfParts>
  <Company>UNIDO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UNIDO</dc:creator>
  <cp:lastModifiedBy>EKAFITRINA, Nisasia</cp:lastModifiedBy>
  <cp:lastPrinted>2019-04-18T13:53:30Z</cp:lastPrinted>
  <dcterms:created xsi:type="dcterms:W3CDTF">2017-11-22T09:08:47Z</dcterms:created>
  <dcterms:modified xsi:type="dcterms:W3CDTF">2024-11-25T16:20:19Z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720800</vt:r8>
  </property>
  <property fmtid="{D5CDD505-2E9C-101B-9397-08002B2CF9AE}" pid="3" name="ContentTypeId">
    <vt:lpwstr>0x0101007BDAC5588D271B4E8BC70D84495BC6F3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