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C:\Users\EkafitrN\Downloads\EIP_Tools_output\EIP_Tools\"/>
    </mc:Choice>
  </mc:AlternateContent>
  <xr:revisionPtr revIDLastSave="0" documentId="13_ncr:1_{4AC97765-1D68-4A05-8B6B-3DDD0EE72B8B}" xr6:coauthVersionLast="47" xr6:coauthVersionMax="47" xr10:uidLastSave="{00000000-0000-0000-0000-000000000000}"/>
  <bookViews>
    <workbookView xWindow="28680" yWindow="-120" windowWidth="25440" windowHeight="15390" xr2:uid="{00000000-000D-0000-FFFF-FFFF00000000}"/>
  </bookViews>
  <sheets>
    <sheet name="Instructions" sheetId="6" r:id="rId1"/>
    <sheet name="1. Suivi du RECP" sheetId="1" r:id="rId2"/>
    <sheet name="2. Résumé (au niveau de l’entre" sheetId="8" r:id="rId3"/>
    <sheet name="3. Résumé (au niveau du parc)" sheetId="7" r:id="rId4"/>
  </sheets>
  <definedNames>
    <definedName name="formula">'1. Suivi du RECP'!$J$22</definedName>
    <definedName name="Implemented__yes_no_planned" comment="Please, select">'1. Suivi du RECP'!$E$22</definedName>
    <definedName name="_xlnm.Print_Area" localSheetId="1">'1. Suivi du RECP'!$A$1:$Y$117</definedName>
    <definedName name="_xlnm.Print_Area" localSheetId="2">'2. Résumé (au niveau de l’entre'!$A$1:$E$110</definedName>
    <definedName name="_xlnm.Print_Area" localSheetId="3">'3. Résumé (au niveau du parc)'!$A$1:$E$50</definedName>
    <definedName name="_xlnm.Print_Area" localSheetId="0">Instructions!$A$1:$CP$119</definedName>
    <definedName name="_xlnm.Print_Titles" localSheetId="1">'1. Suivi du RECP'!$8:$10</definedName>
    <definedName name="_xlnm.Print_Titles" localSheetId="2">'2. Résumé (au niveau de l’entre'!$1:$9</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30" i="1" l="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C45" i="7"/>
  <c r="C49" i="7"/>
  <c r="C48" i="7"/>
  <c r="C47" i="7"/>
  <c r="C46" i="7"/>
  <c r="J17" i="1"/>
  <c r="M17" i="1"/>
  <c r="N17" i="1"/>
  <c r="J18" i="1"/>
  <c r="M18" i="1"/>
  <c r="N18" i="1"/>
  <c r="J19" i="1"/>
  <c r="M19" i="1"/>
  <c r="N19" i="1"/>
  <c r="J20" i="1"/>
  <c r="M20" i="1"/>
  <c r="N20" i="1"/>
  <c r="J21" i="1"/>
  <c r="M21" i="1"/>
  <c r="N21" i="1"/>
  <c r="J22" i="1"/>
  <c r="M22" i="1"/>
  <c r="N22" i="1"/>
  <c r="J23" i="1"/>
  <c r="M23" i="1"/>
  <c r="N23" i="1"/>
  <c r="J24" i="1"/>
  <c r="M24" i="1"/>
  <c r="N24" i="1"/>
  <c r="J25" i="1"/>
  <c r="M25" i="1"/>
  <c r="N25" i="1"/>
  <c r="J26" i="1"/>
  <c r="M26" i="1"/>
  <c r="N26" i="1"/>
  <c r="J27" i="1"/>
  <c r="M27" i="1"/>
  <c r="N27" i="1"/>
  <c r="J28" i="1"/>
  <c r="M28" i="1"/>
  <c r="N28" i="1"/>
  <c r="J29" i="1"/>
  <c r="M29" i="1"/>
  <c r="N29" i="1"/>
  <c r="J30" i="1"/>
  <c r="N30" i="1"/>
  <c r="J31" i="1"/>
  <c r="M31" i="1"/>
  <c r="N31" i="1"/>
  <c r="J32" i="1"/>
  <c r="M32" i="1"/>
  <c r="N32" i="1"/>
  <c r="J33" i="1"/>
  <c r="M33" i="1"/>
  <c r="N33" i="1"/>
  <c r="J34" i="1"/>
  <c r="M34" i="1"/>
  <c r="N34" i="1"/>
  <c r="J35" i="1"/>
  <c r="M35" i="1"/>
  <c r="N35" i="1"/>
  <c r="J36" i="1"/>
  <c r="M36" i="1"/>
  <c r="N36" i="1"/>
  <c r="J37" i="1"/>
  <c r="M37" i="1"/>
  <c r="N37" i="1"/>
  <c r="J38" i="1"/>
  <c r="M38" i="1"/>
  <c r="N38" i="1"/>
  <c r="J39" i="1"/>
  <c r="M39" i="1"/>
  <c r="N39" i="1"/>
  <c r="J40" i="1"/>
  <c r="M40" i="1"/>
  <c r="N40" i="1"/>
  <c r="J41" i="1"/>
  <c r="M41" i="1"/>
  <c r="N41" i="1"/>
  <c r="J42" i="1"/>
  <c r="M42" i="1"/>
  <c r="N42" i="1"/>
  <c r="J43" i="1"/>
  <c r="M43" i="1"/>
  <c r="N43" i="1"/>
  <c r="J44" i="1"/>
  <c r="M44" i="1"/>
  <c r="N44" i="1"/>
  <c r="J45" i="1"/>
  <c r="M45" i="1"/>
  <c r="N45" i="1"/>
  <c r="J46" i="1"/>
  <c r="M46" i="1"/>
  <c r="N46" i="1"/>
  <c r="J47" i="1"/>
  <c r="M47" i="1"/>
  <c r="N47" i="1"/>
  <c r="J48" i="1"/>
  <c r="M48" i="1"/>
  <c r="N48" i="1"/>
  <c r="J49" i="1"/>
  <c r="M49" i="1"/>
  <c r="N49" i="1"/>
  <c r="J50" i="1"/>
  <c r="M50" i="1"/>
  <c r="N50" i="1"/>
  <c r="J51" i="1"/>
  <c r="M51" i="1"/>
  <c r="N51" i="1"/>
  <c r="J52" i="1"/>
  <c r="M52" i="1"/>
  <c r="N52" i="1"/>
  <c r="J53" i="1"/>
  <c r="M53" i="1"/>
  <c r="N53" i="1"/>
  <c r="J54" i="1"/>
  <c r="M54" i="1"/>
  <c r="N54" i="1"/>
  <c r="J55" i="1"/>
  <c r="M55" i="1"/>
  <c r="N55" i="1"/>
  <c r="J56" i="1"/>
  <c r="M56" i="1"/>
  <c r="N56" i="1"/>
  <c r="J57" i="1"/>
  <c r="M57" i="1"/>
  <c r="N57" i="1"/>
  <c r="J58" i="1"/>
  <c r="M58" i="1"/>
  <c r="N58" i="1"/>
  <c r="J59" i="1"/>
  <c r="M59" i="1"/>
  <c r="N59" i="1"/>
  <c r="J60" i="1"/>
  <c r="M60" i="1"/>
  <c r="N60" i="1"/>
  <c r="J61" i="1"/>
  <c r="M61" i="1"/>
  <c r="N61" i="1"/>
  <c r="J62" i="1"/>
  <c r="M62" i="1"/>
  <c r="N62" i="1"/>
  <c r="J63" i="1"/>
  <c r="M63" i="1"/>
  <c r="N63" i="1"/>
  <c r="J64" i="1"/>
  <c r="M64" i="1"/>
  <c r="N64" i="1"/>
  <c r="J65" i="1"/>
  <c r="M65" i="1"/>
  <c r="N65" i="1"/>
  <c r="J66" i="1"/>
  <c r="M66" i="1"/>
  <c r="N66" i="1"/>
  <c r="C7" i="8"/>
  <c r="C7" i="7"/>
  <c r="J16" i="1"/>
  <c r="M16" i="1"/>
  <c r="N16" i="1"/>
  <c r="C40" i="7"/>
  <c r="C15" i="7"/>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0" i="8"/>
  <c r="C10" i="8"/>
  <c r="C44" i="7"/>
  <c r="C43" i="7"/>
  <c r="C42" i="7"/>
  <c r="C41" i="7"/>
  <c r="C39" i="7"/>
  <c r="C38" i="7"/>
  <c r="C37" i="7"/>
  <c r="C36" i="7"/>
  <c r="C35" i="7"/>
  <c r="C34" i="7"/>
  <c r="C33" i="7"/>
  <c r="C32" i="7"/>
  <c r="C31" i="7"/>
  <c r="C30" i="7"/>
  <c r="C29" i="7"/>
  <c r="C28" i="7"/>
  <c r="C27" i="7"/>
  <c r="C26" i="7"/>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M67" i="1"/>
  <c r="N67" i="1"/>
  <c r="M68" i="1"/>
  <c r="N68" i="1"/>
  <c r="M69" i="1"/>
  <c r="N69" i="1"/>
  <c r="M70" i="1"/>
  <c r="N70" i="1"/>
  <c r="M71" i="1"/>
  <c r="N71" i="1"/>
  <c r="M72" i="1"/>
  <c r="N72" i="1"/>
  <c r="M73" i="1"/>
  <c r="N73" i="1"/>
  <c r="M74" i="1"/>
  <c r="N74" i="1"/>
  <c r="M75" i="1"/>
  <c r="N75" i="1"/>
  <c r="M76" i="1"/>
  <c r="N76" i="1"/>
  <c r="M77" i="1"/>
  <c r="N77" i="1"/>
  <c r="M78" i="1"/>
  <c r="N78" i="1"/>
  <c r="M79" i="1"/>
  <c r="N79" i="1"/>
  <c r="M80" i="1"/>
  <c r="N80" i="1"/>
  <c r="M81" i="1"/>
  <c r="N81" i="1"/>
  <c r="M82" i="1"/>
  <c r="N82" i="1"/>
  <c r="M83" i="1"/>
  <c r="N83" i="1"/>
  <c r="M84" i="1"/>
  <c r="N84" i="1"/>
  <c r="M85" i="1"/>
  <c r="N85" i="1"/>
  <c r="M86" i="1"/>
  <c r="N86" i="1"/>
  <c r="M87" i="1"/>
  <c r="N87" i="1"/>
  <c r="M88" i="1"/>
  <c r="N88" i="1"/>
  <c r="M89" i="1"/>
  <c r="N89" i="1"/>
  <c r="M90" i="1"/>
  <c r="N90" i="1"/>
  <c r="M91" i="1"/>
  <c r="N91" i="1"/>
  <c r="M92" i="1"/>
  <c r="N92" i="1"/>
  <c r="M93" i="1"/>
  <c r="N93" i="1"/>
  <c r="M94" i="1"/>
  <c r="N94" i="1"/>
  <c r="M95" i="1"/>
  <c r="N95" i="1"/>
  <c r="M96" i="1"/>
  <c r="N96" i="1"/>
  <c r="M97" i="1"/>
  <c r="N97" i="1"/>
  <c r="M98" i="1"/>
  <c r="N98" i="1"/>
  <c r="M99" i="1"/>
  <c r="N99" i="1"/>
  <c r="M100" i="1"/>
  <c r="N100" i="1"/>
  <c r="M101" i="1"/>
  <c r="N101" i="1"/>
  <c r="M102" i="1"/>
  <c r="N102" i="1"/>
  <c r="M103" i="1"/>
  <c r="N103" i="1"/>
  <c r="M104" i="1"/>
  <c r="N104" i="1"/>
  <c r="M105" i="1"/>
  <c r="N105" i="1"/>
  <c r="M106" i="1"/>
  <c r="N106" i="1"/>
  <c r="M107" i="1"/>
  <c r="N107" i="1"/>
  <c r="M108" i="1"/>
  <c r="N108" i="1"/>
  <c r="M109" i="1"/>
  <c r="N109" i="1"/>
  <c r="M110" i="1"/>
  <c r="N110" i="1"/>
  <c r="M111" i="1"/>
  <c r="N111" i="1"/>
  <c r="M112" i="1"/>
  <c r="N112" i="1"/>
  <c r="M113" i="1"/>
  <c r="N113" i="1"/>
  <c r="M114" i="1"/>
  <c r="N114" i="1"/>
  <c r="M115" i="1"/>
  <c r="N115" i="1"/>
  <c r="C25" i="7"/>
  <c r="C10" i="7"/>
  <c r="C20" i="7"/>
  <c r="C24" i="7"/>
  <c r="C23" i="7"/>
  <c r="C22" i="7"/>
  <c r="C21" i="7"/>
  <c r="C19" i="7"/>
  <c r="C18" i="7"/>
  <c r="C17" i="7"/>
  <c r="C16" i="7"/>
  <c r="C13" i="7"/>
  <c r="C14" i="7"/>
  <c r="C12" i="7"/>
  <c r="C11" i="7"/>
  <c r="W15" i="1"/>
  <c r="M15" i="1"/>
  <c r="N15" i="1"/>
  <c r="J15" i="1"/>
  <c r="W14" i="1"/>
  <c r="M14" i="1"/>
  <c r="N14" i="1"/>
  <c r="J14" i="1"/>
  <c r="W13" i="1"/>
  <c r="M13" i="1"/>
  <c r="N13" i="1"/>
  <c r="J13" i="1"/>
  <c r="W12" i="1"/>
  <c r="M12" i="1"/>
  <c r="N12" i="1"/>
  <c r="J12" i="1"/>
  <c r="W11" i="1"/>
  <c r="M11" i="1"/>
  <c r="N11" i="1"/>
  <c r="J11" i="1"/>
  <c r="C9" i="7"/>
</calcChain>
</file>

<file path=xl/sharedStrings.xml><?xml version="1.0" encoding="utf-8"?>
<sst xmlns="http://schemas.openxmlformats.org/spreadsheetml/2006/main" count="516" uniqueCount="515">
  <si>
    <r>
      <rPr>
        <b/>
        <sz val="11"/>
        <color theme="1"/>
        <rFont val="Calibri"/>
        <family val="2"/>
        <scheme val="minor"/>
      </rPr>
      <t>Économies d’électricité</t>
    </r>
  </si>
  <si>
    <r>
      <rPr>
        <b/>
        <sz val="11"/>
        <color theme="1"/>
        <rFont val="Calibri"/>
        <family val="2"/>
        <scheme val="minor"/>
      </rPr>
      <t>Description des options</t>
    </r>
  </si>
  <si>
    <r>
      <rPr>
        <sz val="10"/>
        <color theme="1" tint="0.499984740745262"/>
        <rFont val="Calibri"/>
        <family val="2"/>
        <scheme val="minor"/>
      </rPr>
      <t>Veuillez sélectionner</t>
    </r>
  </si>
  <si>
    <r>
      <rPr>
        <b/>
        <sz val="11"/>
        <color theme="1"/>
        <rFont val="Calibri"/>
        <family val="2"/>
        <scheme val="minor"/>
      </rPr>
      <t>Économies d’eau</t>
    </r>
  </si>
  <si>
    <r>
      <rPr>
        <i/>
        <sz val="11"/>
        <color theme="0" tint="-0.499984740745262"/>
        <rFont val="Calibri"/>
        <family val="2"/>
        <scheme val="minor"/>
      </rPr>
      <t>- Mise en œuvre</t>
    </r>
  </si>
  <si>
    <r>
      <rPr>
        <i/>
        <sz val="11"/>
        <color theme="0" tint="-0.499984740745262"/>
        <rFont val="Calibri"/>
        <family val="2"/>
        <scheme val="minor"/>
      </rPr>
      <t>- Mise en œuvre prévue</t>
    </r>
  </si>
  <si>
    <r>
      <rPr>
        <b/>
        <sz val="11"/>
        <color theme="1"/>
        <rFont val="Calibri"/>
        <family val="2"/>
        <scheme val="minor"/>
      </rPr>
      <t>Retour sur investissement (délai moyen de récupération)</t>
    </r>
  </si>
  <si>
    <r>
      <rPr>
        <b/>
        <sz val="11"/>
        <color theme="1"/>
        <rFont val="Calibri"/>
        <family val="2"/>
        <scheme val="minor"/>
      </rPr>
      <t xml:space="preserve">Nombre d’industries évaluées </t>
    </r>
  </si>
  <si>
    <r>
      <rPr>
        <b/>
        <sz val="11"/>
        <color theme="1"/>
        <rFont val="Calibri"/>
        <family val="2"/>
        <scheme val="minor"/>
      </rPr>
      <t>Économies de matériaux et de produits chimiques (tonnes/an)</t>
    </r>
  </si>
  <si>
    <r>
      <rPr>
        <i/>
        <sz val="11"/>
        <color theme="0" tint="-0.499984740745262"/>
        <rFont val="Calibri"/>
        <family val="2"/>
        <scheme val="minor"/>
      </rPr>
      <t>- Une mise en œuvre peu probable</t>
    </r>
  </si>
  <si>
    <r>
      <rPr>
        <i/>
        <sz val="11"/>
        <color theme="0" tint="-0.499984740745262"/>
        <rFont val="Calibri"/>
        <family val="2"/>
        <scheme val="minor"/>
      </rPr>
      <t>- Mise en œuvre probable</t>
    </r>
  </si>
  <si>
    <r>
      <rPr>
        <i/>
        <sz val="11"/>
        <color theme="0" tint="-0.499984740745262"/>
        <rFont val="Calibri"/>
        <family val="2"/>
        <scheme val="minor"/>
      </rPr>
      <t xml:space="preserve">- Mise en œuvre probable </t>
    </r>
  </si>
  <si>
    <r>
      <rPr>
        <i/>
        <sz val="11"/>
        <color theme="0" tint="-0.499984740745262"/>
        <rFont val="Calibri"/>
        <family val="2"/>
        <scheme val="minor"/>
      </rPr>
      <t>- Mise en œuvre probable</t>
    </r>
  </si>
  <si>
    <r>
      <rPr>
        <i/>
        <sz val="11"/>
        <color theme="0" tint="-0.499984740745262"/>
        <rFont val="Calibri"/>
        <family val="2"/>
        <scheme val="minor"/>
      </rPr>
      <t xml:space="preserve">- Une mise en œuvre peu probable </t>
    </r>
  </si>
  <si>
    <r>
      <rPr>
        <i/>
        <sz val="11"/>
        <color theme="0" tint="-0.499984740745262"/>
        <rFont val="Calibri"/>
        <family val="2"/>
        <scheme val="minor"/>
      </rPr>
      <t>- Probablement mis en œuvre</t>
    </r>
  </si>
  <si>
    <r>
      <rPr>
        <i/>
        <sz val="11"/>
        <color theme="0" tint="-0.499984740745262"/>
        <rFont val="Calibri"/>
        <family val="2"/>
        <scheme val="minor"/>
      </rPr>
      <t>- Peu probable</t>
    </r>
  </si>
  <si>
    <r>
      <rPr>
        <b/>
        <sz val="11"/>
        <color theme="1"/>
        <rFont val="Calibri"/>
        <family val="2"/>
        <scheme val="minor"/>
      </rPr>
      <t>État de la mise en œuvre</t>
    </r>
  </si>
  <si>
    <r>
      <rPr>
        <b/>
        <sz val="10"/>
        <color theme="1"/>
        <rFont val="Calibri"/>
        <family val="2"/>
        <scheme val="minor"/>
      </rPr>
      <t>Nom du parc industriel</t>
    </r>
    <r>
      <rPr>
        <sz val="10"/>
        <color theme="1"/>
        <rFont val="Calibri"/>
        <family val="2"/>
        <scheme val="minor"/>
      </rPr>
      <t> </t>
    </r>
    <r>
      <rPr>
        <b/>
        <sz val="10"/>
        <color theme="1"/>
        <rFont val="Calibri"/>
        <family val="2"/>
        <scheme val="minor"/>
      </rPr>
      <t>:</t>
    </r>
  </si>
  <si>
    <r>
      <rPr>
        <sz val="10"/>
        <color theme="1" tint="0.499984740745262"/>
        <rFont val="Calibri"/>
        <family val="2"/>
        <scheme val="minor"/>
      </rPr>
      <t>Exemple d’entreprise n° 2</t>
    </r>
  </si>
  <si>
    <r>
      <rPr>
        <sz val="10"/>
        <color theme="1" tint="0.499984740745262"/>
        <rFont val="Calibri"/>
        <family val="2"/>
        <scheme val="minor"/>
      </rPr>
      <t>Exemple Entreprise n° 1</t>
    </r>
  </si>
  <si>
    <r>
      <rPr>
        <b/>
        <sz val="16"/>
        <color theme="0"/>
        <rFont val="Calibri"/>
        <family val="2"/>
        <scheme val="minor"/>
      </rPr>
      <t>AUTRES</t>
    </r>
  </si>
  <si>
    <r>
      <rPr>
        <b/>
        <sz val="16"/>
        <color theme="0"/>
        <rFont val="Calibri"/>
        <family val="2"/>
        <scheme val="minor"/>
      </rPr>
      <t>ÉCONOMIES FINANCIÈRES (euros)</t>
    </r>
  </si>
  <si>
    <r>
      <rPr>
        <b/>
        <sz val="16"/>
        <color theme="0"/>
        <rFont val="Calibri"/>
        <family val="2"/>
        <scheme val="minor"/>
      </rPr>
      <t>ÉCONOMIES DE MATÉRIAUX</t>
    </r>
  </si>
  <si>
    <r>
      <rPr>
        <b/>
        <sz val="16"/>
        <color theme="0"/>
        <rFont val="Calibri"/>
        <family val="2"/>
        <scheme val="minor"/>
      </rPr>
      <t>ÉCONOMIES D’EAU</t>
    </r>
  </si>
  <si>
    <r>
      <rPr>
        <b/>
        <sz val="16"/>
        <color theme="0"/>
        <rFont val="Calibri"/>
        <family val="2"/>
        <scheme val="minor"/>
      </rPr>
      <t>ÉCONOMIES DE CARBURANT</t>
    </r>
  </si>
  <si>
    <r>
      <rPr>
        <b/>
        <sz val="16"/>
        <rFont val="Calibri"/>
        <family val="2"/>
        <scheme val="minor"/>
      </rPr>
      <t>ÉCONOMIES D’ÉLECTRICITÉ</t>
    </r>
  </si>
  <si>
    <r>
      <rPr>
        <b/>
        <sz val="10"/>
        <color theme="1"/>
        <rFont val="Calibri"/>
        <family val="2"/>
        <scheme val="minor"/>
      </rPr>
      <t>Adresse électronique</t>
    </r>
    <r>
      <rPr>
        <sz val="10"/>
        <color theme="1"/>
        <rFont val="Calibri"/>
        <family val="2"/>
        <scheme val="minor"/>
      </rPr>
      <t> </t>
    </r>
    <r>
      <rPr>
        <b/>
        <sz val="10"/>
        <color theme="1"/>
        <rFont val="Calibri"/>
        <family val="2"/>
        <scheme val="minor"/>
      </rPr>
      <t>:</t>
    </r>
  </si>
  <si>
    <r>
      <rPr>
        <b/>
        <sz val="11"/>
        <color theme="1" tint="0.34998626667073579"/>
        <rFont val="Calibri"/>
        <family val="2"/>
        <scheme val="minor"/>
      </rPr>
      <t>au total</t>
    </r>
  </si>
  <si>
    <r>
      <rPr>
        <b/>
        <sz val="11"/>
        <color theme="1" tint="0.34998626667073579"/>
        <rFont val="Calibri"/>
        <family val="2"/>
        <scheme val="minor"/>
      </rPr>
      <t>MWh/an</t>
    </r>
  </si>
  <si>
    <r>
      <rPr>
        <b/>
        <sz val="11"/>
        <color theme="1" tint="0.34998626667073579"/>
        <rFont val="Calibri"/>
        <family val="2"/>
        <scheme val="minor"/>
      </rPr>
      <t>t CO₂/an</t>
    </r>
  </si>
  <si>
    <r>
      <rPr>
        <b/>
        <sz val="11"/>
        <color theme="1" tint="0.34998626667073579"/>
        <rFont val="Calibri"/>
        <family val="2"/>
        <scheme val="minor"/>
      </rPr>
      <t>GJ/an</t>
    </r>
  </si>
  <si>
    <r>
      <rPr>
        <b/>
        <sz val="11"/>
        <color theme="1" tint="0.34998626667073579"/>
        <rFont val="Calibri"/>
        <family val="2"/>
        <scheme val="minor"/>
      </rPr>
      <t>m³/an</t>
    </r>
  </si>
  <si>
    <r>
      <rPr>
        <b/>
        <sz val="11"/>
        <color theme="1" tint="0.34998626667073579"/>
        <rFont val="Calibri"/>
        <family val="2"/>
        <scheme val="minor"/>
      </rPr>
      <t>t/an</t>
    </r>
  </si>
  <si>
    <r>
      <rPr>
        <b/>
        <sz val="11"/>
        <color theme="1" tint="0.34998626667073579"/>
        <rFont val="Calibri"/>
        <family val="2"/>
        <scheme val="minor"/>
      </rPr>
      <t>€/an</t>
    </r>
  </si>
  <si>
    <r>
      <rPr>
        <sz val="11"/>
        <rFont val="Calibri"/>
        <family val="2"/>
        <scheme val="minor"/>
      </rPr>
      <t>an</t>
    </r>
  </si>
  <si>
    <r>
      <rPr>
        <b/>
        <sz val="11"/>
        <color theme="1"/>
        <rFont val="Calibri"/>
        <family val="2"/>
        <scheme val="minor"/>
      </rPr>
      <t>Economies financières (en euros)</t>
    </r>
  </si>
  <si>
    <r>
      <rPr>
        <b/>
        <sz val="11"/>
        <color theme="1"/>
        <rFont val="Calibri"/>
        <family val="2"/>
        <scheme val="minor"/>
      </rPr>
      <t>Économie de combustibles fossiles</t>
    </r>
  </si>
  <si>
    <r>
      <rPr>
        <b/>
        <sz val="11"/>
        <color theme="1"/>
        <rFont val="Calibri"/>
        <family val="2"/>
        <scheme val="minor"/>
      </rPr>
      <t>Nom et activités de l’entreprise</t>
    </r>
  </si>
  <si>
    <r>
      <rPr>
        <b/>
        <sz val="11"/>
        <color theme="1"/>
        <rFont val="Calibri"/>
        <family val="2"/>
        <scheme val="minor"/>
      </rPr>
      <t>Réduction des émissions</t>
    </r>
    <r>
      <rPr>
        <b/>
        <sz val="12"/>
        <color theme="1"/>
        <rFont val="Calibri"/>
        <family val="2"/>
        <scheme val="minor"/>
      </rPr>
      <t xml:space="preserve"> </t>
    </r>
    <r>
      <rPr>
        <b/>
        <sz val="11"/>
        <color theme="1"/>
        <rFont val="Calibri"/>
        <family val="2"/>
        <scheme val="minor"/>
      </rPr>
      <t>de CO</t>
    </r>
    <r>
      <rPr>
        <b/>
        <vertAlign val="subscript"/>
        <sz val="11"/>
        <color theme="1"/>
        <rFont val="Calibri"/>
        <family val="2"/>
        <scheme val="minor"/>
      </rPr>
      <t>2</t>
    </r>
  </si>
  <si>
    <r>
      <rPr>
        <sz val="10"/>
        <color theme="1" tint="0.499984740745262"/>
        <rFont val="Calibri"/>
        <family val="2"/>
        <scheme val="minor"/>
      </rPr>
      <t>Mis en œuvre</t>
    </r>
  </si>
  <si>
    <r>
      <rPr>
        <sz val="10"/>
        <color theme="1" tint="0.499984740745262"/>
        <rFont val="Calibri"/>
        <family val="2"/>
        <scheme val="minor"/>
      </rPr>
      <t>Prévu</t>
    </r>
  </si>
  <si>
    <r>
      <rPr>
        <sz val="10"/>
        <color theme="1" tint="0.499984740745262"/>
        <rFont val="Calibri"/>
        <family val="2"/>
        <scheme val="minor"/>
      </rPr>
      <t>Peu probable</t>
    </r>
  </si>
  <si>
    <r>
      <rPr>
        <sz val="10"/>
        <color theme="1" tint="0.499984740745262"/>
        <rFont val="Calibri"/>
        <family val="2"/>
        <scheme val="minor"/>
      </rPr>
      <t>S/O</t>
    </r>
  </si>
  <si>
    <r>
      <rPr>
        <sz val="10"/>
        <color theme="1" tint="0.499984740745262"/>
        <rFont val="Calibri"/>
        <family val="2"/>
        <scheme val="minor"/>
      </rPr>
      <t>09/2016</t>
    </r>
  </si>
  <si>
    <r>
      <rPr>
        <sz val="10"/>
        <color theme="1" tint="0.499984740745262"/>
        <rFont val="Calibri"/>
        <family val="2"/>
        <scheme val="minor"/>
      </rPr>
      <t>1er rapport intermédiaire et rapport détaillé de l’entreprise</t>
    </r>
  </si>
  <si>
    <r>
      <rPr>
        <sz val="10"/>
        <color theme="1" tint="0.499984740745262"/>
        <rFont val="Calibri"/>
        <family val="2"/>
        <scheme val="minor"/>
      </rPr>
      <t>2ème rapport intermédiaire</t>
    </r>
  </si>
  <si>
    <r>
      <rPr>
        <sz val="10"/>
        <color theme="1" tint="0.499984740745262"/>
        <rFont val="Calibri"/>
        <family val="2"/>
        <scheme val="minor"/>
      </rPr>
      <t>Mise en place d’un contrôle automatique de la combustion pour la chaudière avec mesure en ligne de l’O2.</t>
    </r>
  </si>
  <si>
    <r>
      <rPr>
        <sz val="10"/>
        <color theme="1" tint="0.499984740745262"/>
        <rFont val="Calibri"/>
        <family val="2"/>
        <scheme val="minor"/>
      </rPr>
      <t>Charbon</t>
    </r>
  </si>
  <si>
    <r>
      <rPr>
        <sz val="10"/>
        <color theme="1" tint="0.499984740745262"/>
        <rFont val="Calibri"/>
        <family val="2"/>
        <scheme val="minor"/>
      </rPr>
      <t>Hypothèses prudentes. D’après d’autres études de cas, on peut s’attendre à des économies plus importantes (et par conséquent à une diminution du retour sur investissement)</t>
    </r>
  </si>
  <si>
    <r>
      <rPr>
        <sz val="10"/>
        <color theme="1" tint="0.499984740745262"/>
        <rFont val="Calibri"/>
        <family val="2"/>
        <scheme val="minor"/>
      </rPr>
      <t>Remplacement des moteurs à rendement standard par des moteurs à rendement supérieur</t>
    </r>
  </si>
  <si>
    <r>
      <rPr>
        <sz val="10"/>
        <color theme="1" tint="0.499984740745262"/>
        <rFont val="Calibri"/>
        <family val="2"/>
        <scheme val="minor"/>
      </rPr>
      <t>01/2016</t>
    </r>
  </si>
  <si>
    <r>
      <rPr>
        <sz val="10"/>
        <color theme="1" tint="0.499984740745262"/>
        <rFont val="Calibri"/>
        <family val="2"/>
        <scheme val="minor"/>
      </rPr>
      <t>Les autres moteurs peuvent être changés, mais il est recommandé d’attendre leur fin de vie</t>
    </r>
  </si>
  <si>
    <r>
      <rPr>
        <sz val="10"/>
        <color theme="1" tint="0.499984740745262"/>
        <rFont val="Calibri"/>
        <family val="2"/>
        <scheme val="minor"/>
      </rPr>
      <t>Nouvelle installation pour brûler les gaz d’échappement produits lors de la réaction chimique (torchage).</t>
    </r>
  </si>
  <si>
    <r>
      <rPr>
        <sz val="10"/>
        <color theme="1" tint="0.499984740745262"/>
        <rFont val="Calibri"/>
        <family val="2"/>
        <scheme val="minor"/>
      </rPr>
      <t>Réduction de la pollution atmosphérique et amélioration de la qualité de l’air pour les communautés voisines</t>
    </r>
  </si>
  <si>
    <r>
      <rPr>
        <sz val="10"/>
        <color theme="1" tint="0.499984740745262"/>
        <rFont val="Calibri"/>
        <family val="2"/>
        <scheme val="minor"/>
      </rPr>
      <t>Une nouvelle législation est attendue dans les 5 prochaines années, ce qui obligera l’entreprise à installer cette option</t>
    </r>
  </si>
  <si>
    <r>
      <rPr>
        <sz val="10"/>
        <color theme="1" tint="0.499984740745262"/>
        <rFont val="Calibri"/>
        <family val="2"/>
        <scheme val="minor"/>
      </rPr>
      <t xml:space="preserve">Réparer les fuites dans le réseau d’air comprimé. </t>
    </r>
  </si>
  <si>
    <r>
      <rPr>
        <sz val="10"/>
        <color theme="1" tint="0.499984740745262"/>
        <rFont val="Calibri"/>
        <family val="2"/>
        <scheme val="minor"/>
      </rPr>
      <t>Probable</t>
    </r>
  </si>
  <si>
    <r>
      <rPr>
        <sz val="10"/>
        <color theme="1" tint="0.499984740745262"/>
        <rFont val="Calibri"/>
        <family val="2"/>
        <scheme val="minor"/>
      </rPr>
      <t>Mise en place d’une station d’épuration des eaux usées pour la réutilisation de l’eau</t>
    </r>
  </si>
  <si>
    <r>
      <rPr>
        <sz val="10"/>
        <color theme="1" tint="0.499984740745262"/>
        <rFont val="Calibri"/>
        <family val="2"/>
        <scheme val="minor"/>
      </rPr>
      <t>La DCO a pu être réduite de 1 000 à 200 mg/l</t>
    </r>
  </si>
  <si>
    <r>
      <rPr>
        <sz val="10"/>
        <color theme="1" tint="0.499984740745262"/>
        <rFont val="Calibri"/>
        <family val="2"/>
        <scheme val="minor"/>
      </rPr>
      <t>Une analyse plus approfondie doit être effectuée pour évaluer l’investissement. L’entreprise prendra une décision après cette analyse</t>
    </r>
  </si>
  <si>
    <r>
      <rPr>
        <b/>
        <sz val="14"/>
        <color theme="0"/>
        <rFont val="Arial"/>
        <family val="2"/>
      </rPr>
      <t>RAISON D’ÊTRE DE L’OUTIL</t>
    </r>
  </si>
  <si>
    <r>
      <rPr>
        <b/>
        <sz val="14"/>
        <color theme="0"/>
        <rFont val="Arial"/>
        <family val="2"/>
      </rPr>
      <t>OBJECTIFS DE L’OUTIL</t>
    </r>
  </si>
  <si>
    <r>
      <rPr>
        <b/>
        <sz val="14"/>
        <color theme="0"/>
        <rFont val="Arial"/>
        <family val="2"/>
      </rPr>
      <t>ÉTAPES ET INSTRUCTIONS</t>
    </r>
  </si>
  <si>
    <r>
      <rPr>
        <b/>
        <sz val="14"/>
        <color rgb="FFD32D20"/>
        <rFont val="Calibri"/>
        <family val="2"/>
        <scheme val="minor"/>
      </rPr>
      <t>ÉTAPES DANS L’OUTIL</t>
    </r>
  </si>
  <si>
    <r>
      <rPr>
        <b/>
        <sz val="14"/>
        <color theme="1" tint="0.34998626667073579"/>
        <rFont val="Calibri"/>
        <family val="2"/>
        <scheme val="minor"/>
      </rPr>
      <t>INSTRUCTIONS DÉTAILLÉES</t>
    </r>
  </si>
  <si>
    <r>
      <rPr>
        <b/>
        <sz val="14"/>
        <color theme="1" tint="0.499984740745262"/>
        <rFont val="Calibri"/>
        <family val="2"/>
        <scheme val="minor"/>
      </rPr>
      <t>DURÉE ESTIMÉE DE RÉALISATION DE L’OUTIL</t>
    </r>
  </si>
  <si>
    <r>
      <rPr>
        <b/>
        <sz val="14"/>
        <color theme="0"/>
        <rFont val="Calibri"/>
        <family val="2"/>
        <scheme val="minor"/>
      </rPr>
      <t>ÉTAPE</t>
    </r>
    <r>
      <rPr>
        <sz val="14"/>
        <color theme="0"/>
        <rFont val="Calibri"/>
        <family val="2"/>
        <scheme val="minor"/>
      </rPr>
      <t> </t>
    </r>
    <r>
      <rPr>
        <b/>
        <sz val="14"/>
        <color theme="0"/>
        <rFont val="Calibri"/>
        <family val="2"/>
        <scheme val="minor"/>
      </rPr>
      <t>1</t>
    </r>
  </si>
  <si>
    <r>
      <rPr>
        <b/>
        <sz val="11"/>
        <rFont val="Calibri"/>
        <family val="2"/>
        <scheme val="minor"/>
      </rPr>
      <t xml:space="preserve">Analyse simple de base </t>
    </r>
    <r>
      <rPr>
        <sz val="11"/>
        <rFont val="Calibri"/>
        <family val="2"/>
        <scheme val="minor"/>
      </rPr>
      <t xml:space="preserve">
</t>
    </r>
    <r>
      <rPr>
        <b/>
        <sz val="11"/>
        <rFont val="Calibri"/>
        <family val="2"/>
        <scheme val="minor"/>
      </rPr>
      <t xml:space="preserve"> </t>
    </r>
  </si>
  <si>
    <r>
      <rPr>
        <b/>
        <sz val="11"/>
        <rFont val="Calibri"/>
        <family val="2"/>
        <scheme val="minor"/>
      </rPr>
      <t xml:space="preserve">Analyse détaillée </t>
    </r>
    <r>
      <rPr>
        <sz val="11"/>
        <rFont val="Calibri"/>
        <family val="2"/>
        <scheme val="minor"/>
      </rPr>
      <t xml:space="preserve">
</t>
    </r>
    <r>
      <rPr>
        <b/>
        <sz val="11"/>
        <rFont val="Calibri"/>
        <family val="2"/>
        <scheme val="minor"/>
      </rPr>
      <t xml:space="preserve"> </t>
    </r>
  </si>
  <si>
    <r>
      <rPr>
        <sz val="11"/>
        <rFont val="Calibri"/>
        <family val="2"/>
        <scheme val="minor"/>
      </rPr>
      <t>Lieu où l’étape 
peut être réalisée</t>
    </r>
  </si>
  <si>
    <r>
      <rPr>
        <b/>
        <sz val="14"/>
        <color theme="0"/>
        <rFont val="Arial"/>
        <family val="2"/>
      </rPr>
      <t>EXEMPLE D’APPLICATION PRATIQUE</t>
    </r>
  </si>
  <si>
    <r>
      <rPr>
        <b/>
        <sz val="12"/>
        <color rgb="FFD32D20"/>
        <rFont val="Calibri"/>
        <family val="2"/>
        <scheme val="minor"/>
      </rPr>
      <t>Leçons tirées de l’application de l’outil</t>
    </r>
  </si>
  <si>
    <r>
      <rPr>
        <b/>
        <sz val="14"/>
        <color theme="0"/>
        <rFont val="Arial"/>
        <family val="2"/>
      </rPr>
      <t>AUTRES LECTURES</t>
    </r>
  </si>
  <si>
    <r>
      <rPr>
        <b/>
        <sz val="12"/>
        <color rgb="FFD32D20"/>
        <rFont val="Calibri"/>
        <family val="2"/>
        <scheme val="minor"/>
      </rPr>
      <t>Où trouver plus d’informations sur les outils PEI de l’ONUDI</t>
    </r>
    <r>
      <rPr>
        <sz val="12"/>
        <color rgb="FFD32D20"/>
        <rFont val="Calibri"/>
        <family val="2"/>
        <scheme val="minor"/>
      </rPr>
      <t> </t>
    </r>
    <r>
      <rPr>
        <b/>
        <sz val="12"/>
        <color rgb="FFD32D20"/>
        <rFont val="Calibri"/>
        <family val="2"/>
        <scheme val="minor"/>
      </rPr>
      <t>?</t>
    </r>
  </si>
  <si>
    <r>
      <rPr>
        <b/>
        <sz val="12"/>
        <color rgb="FFD32D20"/>
        <rFont val="Calibri"/>
        <family val="2"/>
        <scheme val="minor"/>
      </rPr>
      <t>Comment mettre en place des parcs éco-industriels</t>
    </r>
    <r>
      <rPr>
        <sz val="12"/>
        <color rgb="FFD32D20"/>
        <rFont val="Calibri"/>
        <family val="2"/>
        <scheme val="minor"/>
      </rPr>
      <t> </t>
    </r>
    <r>
      <rPr>
        <b/>
        <sz val="12"/>
        <color rgb="FFD32D20"/>
        <rFont val="Calibri"/>
        <family val="2"/>
        <scheme val="minor"/>
      </rPr>
      <t>?</t>
    </r>
  </si>
  <si>
    <t>Manuel pour la boîte à outils de l’ONUDI sur les parcs éco-industriels</t>
  </si>
  <si>
    <t>Manuel de mise en œuvre et boîte à outils pour les parcs éco-industriels</t>
  </si>
  <si>
    <t>(ONUDI, 2019)</t>
  </si>
  <si>
    <r>
      <rPr>
        <b/>
        <sz val="14"/>
        <color theme="0"/>
        <rFont val="Arial"/>
        <family val="2"/>
      </rPr>
      <t>LISTE DES ACRONYMES</t>
    </r>
  </si>
  <si>
    <r>
      <rPr>
        <sz val="11"/>
        <rFont val="Calibri"/>
        <family val="2"/>
        <scheme val="minor"/>
      </rPr>
      <t>CAPEX</t>
    </r>
  </si>
  <si>
    <r>
      <rPr>
        <sz val="11"/>
        <rFont val="Calibri"/>
        <family val="2"/>
        <scheme val="minor"/>
      </rPr>
      <t>Dépenses en capital</t>
    </r>
  </si>
  <si>
    <r>
      <rPr>
        <sz val="11"/>
        <rFont val="Calibri"/>
        <family val="2"/>
        <scheme val="minor"/>
      </rPr>
      <t>Dioxyde de carbone</t>
    </r>
  </si>
  <si>
    <r>
      <rPr>
        <sz val="11"/>
        <rFont val="Calibri"/>
        <family val="2"/>
        <scheme val="minor"/>
      </rPr>
      <t>Équivalent en dioxyde de carbone</t>
    </r>
  </si>
  <si>
    <r>
      <rPr>
        <sz val="11"/>
        <rFont val="Calibri"/>
        <family val="2"/>
        <scheme val="minor"/>
      </rPr>
      <t>PEI</t>
    </r>
  </si>
  <si>
    <r>
      <rPr>
        <sz val="11"/>
        <rFont val="Calibri"/>
        <family val="2"/>
        <scheme val="minor"/>
      </rPr>
      <t>Parc éco-industriel</t>
    </r>
  </si>
  <si>
    <r>
      <rPr>
        <sz val="11"/>
        <rFont val="Calibri"/>
        <family val="2"/>
        <scheme val="minor"/>
      </rPr>
      <t>GES</t>
    </r>
  </si>
  <si>
    <r>
      <rPr>
        <sz val="11"/>
        <rFont val="Calibri"/>
        <family val="2"/>
        <scheme val="minor"/>
      </rPr>
      <t>Gaz à effet de serre</t>
    </r>
  </si>
  <si>
    <r>
      <rPr>
        <sz val="11"/>
        <rFont val="Calibri"/>
        <family val="2"/>
        <scheme val="minor"/>
      </rPr>
      <t>NOx</t>
    </r>
  </si>
  <si>
    <r>
      <rPr>
        <sz val="11"/>
        <rFont val="Calibri"/>
        <family val="2"/>
        <scheme val="minor"/>
      </rPr>
      <t>Oxydes d’azote</t>
    </r>
  </si>
  <si>
    <r>
      <rPr>
        <sz val="11"/>
        <rFont val="Calibri"/>
        <family val="2"/>
        <scheme val="minor"/>
      </rPr>
      <t>OHS</t>
    </r>
  </si>
  <si>
    <r>
      <rPr>
        <sz val="11"/>
        <rFont val="Calibri"/>
        <family val="2"/>
        <scheme val="minor"/>
      </rPr>
      <t>Santé et sécurité au travail</t>
    </r>
  </si>
  <si>
    <r>
      <rPr>
        <sz val="11"/>
        <rFont val="Calibri"/>
        <family val="2"/>
        <scheme val="minor"/>
      </rPr>
      <t>OPEX</t>
    </r>
  </si>
  <si>
    <r>
      <rPr>
        <sz val="11"/>
        <rFont val="Calibri"/>
        <family val="2"/>
        <scheme val="minor"/>
      </rPr>
      <t>Dépenses opérationnelles</t>
    </r>
  </si>
  <si>
    <r>
      <rPr>
        <sz val="11"/>
        <rFont val="Calibri"/>
        <family val="2"/>
        <scheme val="minor"/>
      </rPr>
      <t>ONUDI</t>
    </r>
  </si>
  <si>
    <r>
      <rPr>
        <sz val="11"/>
        <rFont val="Calibri"/>
        <family val="2"/>
        <scheme val="minor"/>
      </rPr>
      <t>Organisation des Nations unies pour le développement industriel</t>
    </r>
  </si>
  <si>
    <r>
      <rPr>
        <b/>
        <sz val="14"/>
        <color theme="0"/>
        <rFont val="Arial"/>
        <family val="2"/>
      </rPr>
      <t>QUESTIONS OU COMMENTAIRES</t>
    </r>
  </si>
  <si>
    <t>Pour toute question, commentaire ou demande d’information, veuillez envoyer un courriel :</t>
  </si>
  <si>
    <r>
      <rPr>
        <sz val="11"/>
        <rFont val="Calibri"/>
        <family val="2"/>
        <scheme val="minor"/>
      </rPr>
      <t>Gestionnaire/coordinateur d’une agence de développement</t>
    </r>
  </si>
  <si>
    <r>
      <rPr>
        <sz val="11"/>
        <rFont val="Calibri"/>
        <family val="2"/>
        <scheme val="minor"/>
      </rPr>
      <t>Expert / consultant PEI</t>
    </r>
  </si>
  <si>
    <r>
      <rPr>
        <b/>
        <sz val="14"/>
        <color rgb="FFD32D20"/>
        <rFont val="Calibri"/>
        <family val="2"/>
        <scheme val="minor"/>
      </rPr>
      <t>Version de l’outil</t>
    </r>
    <r>
      <rPr>
        <sz val="14"/>
        <color rgb="FFD32D20"/>
        <rFont val="Calibri"/>
        <family val="2"/>
        <scheme val="minor"/>
      </rPr>
      <t> </t>
    </r>
    <r>
      <rPr>
        <b/>
        <sz val="14"/>
        <color rgb="FFD32D20"/>
        <rFont val="Calibri"/>
        <family val="2"/>
        <scheme val="minor"/>
      </rPr>
      <t>:</t>
    </r>
    <r>
      <rPr>
        <b/>
        <sz val="11"/>
        <color rgb="FFFFC000"/>
        <rFont val="Calibri"/>
        <family val="2"/>
        <scheme val="minor"/>
      </rPr>
      <t xml:space="preserve"> </t>
    </r>
    <r>
      <rPr>
        <sz val="11"/>
        <rFont val="Calibri"/>
        <family val="2"/>
        <scheme val="minor"/>
      </rPr>
      <t>V2, avril 2019</t>
    </r>
  </si>
  <si>
    <r>
      <rPr>
        <b/>
        <sz val="14"/>
        <color rgb="FFD32D20"/>
        <rFont val="Calibri"/>
        <family val="2"/>
        <scheme val="minor"/>
      </rPr>
      <t>Avis de non-responsabilité</t>
    </r>
    <r>
      <rPr>
        <sz val="14"/>
        <color rgb="FFD32D20"/>
        <rFont val="Calibri"/>
        <family val="2"/>
        <scheme val="minor"/>
      </rPr>
      <t> </t>
    </r>
    <r>
      <rPr>
        <b/>
        <sz val="14"/>
        <color rgb="FFD32D20"/>
        <rFont val="Calibri"/>
        <family val="2"/>
        <scheme val="minor"/>
      </rPr>
      <t>:</t>
    </r>
    <r>
      <rPr>
        <b/>
        <sz val="14"/>
        <color rgb="FFFFC000"/>
        <rFont val="Calibri"/>
        <family val="2"/>
        <scheme val="minor"/>
      </rPr>
      <t xml:space="preserve"> </t>
    </r>
    <r>
      <rPr>
        <sz val="11"/>
        <color theme="1"/>
        <rFont val="Calibri"/>
        <family val="2"/>
        <scheme val="minor"/>
      </rPr>
      <t>L’ONUDI ne peut être tenue responsable de l’application de cet outil et de ses résultats. La responsabilité de l’application de l’outil incombe exclusivement à l’utilisateur de l’outil.</t>
    </r>
  </si>
  <si>
    <r>
      <rPr>
        <sz val="11"/>
        <rFont val="Calibri"/>
        <family val="2"/>
        <scheme val="minor"/>
      </rPr>
      <t>RECP</t>
    </r>
  </si>
  <si>
    <r>
      <rPr>
        <sz val="11"/>
        <rFont val="Calibri"/>
        <family val="2"/>
        <scheme val="minor"/>
      </rPr>
      <t>Une production plus efficace et plus propre</t>
    </r>
  </si>
  <si>
    <r>
      <rPr>
        <b/>
        <sz val="11"/>
        <color theme="0"/>
        <rFont val="Calibri"/>
        <family val="2"/>
        <scheme val="minor"/>
      </rPr>
      <t>Outil de suivi RECP de l’ONUDI (V2)</t>
    </r>
  </si>
  <si>
    <r>
      <rPr>
        <b/>
        <sz val="16"/>
        <color theme="0"/>
        <rFont val="Calibri"/>
        <family val="2"/>
        <scheme val="minor"/>
      </rPr>
      <t>INFORMATIONS GÉNÉRALES</t>
    </r>
  </si>
  <si>
    <r>
      <rPr>
        <sz val="11"/>
        <rFont val="Calibri"/>
        <family val="2"/>
        <scheme val="minor"/>
      </rPr>
      <t>MWh</t>
    </r>
  </si>
  <si>
    <r>
      <rPr>
        <sz val="11"/>
        <rFont val="Calibri"/>
        <family val="2"/>
        <scheme val="minor"/>
      </rPr>
      <t>Mégawattheure</t>
    </r>
  </si>
  <si>
    <r>
      <rPr>
        <sz val="11"/>
        <rFont val="Calibri"/>
        <family val="2"/>
        <scheme val="minor"/>
      </rPr>
      <t>CO</t>
    </r>
    <r>
      <rPr>
        <vertAlign val="subscript"/>
        <sz val="11"/>
        <rFont val="Calibri"/>
        <family val="2"/>
        <scheme val="minor"/>
      </rPr>
      <t>2</t>
    </r>
  </si>
  <si>
    <r>
      <rPr>
        <sz val="11"/>
        <rFont val="Calibri"/>
        <family val="2"/>
        <scheme val="minor"/>
      </rPr>
      <t>t</t>
    </r>
  </si>
  <si>
    <r>
      <rPr>
        <sz val="11"/>
        <rFont val="Calibri"/>
        <family val="2"/>
        <scheme val="minor"/>
      </rPr>
      <t>tonnes (métriques)</t>
    </r>
  </si>
  <si>
    <r>
      <rPr>
        <sz val="11"/>
        <rFont val="Calibri"/>
        <family val="2"/>
        <scheme val="minor"/>
      </rPr>
      <t>année</t>
    </r>
  </si>
  <si>
    <r>
      <rPr>
        <sz val="11"/>
        <rFont val="Calibri"/>
        <family val="2"/>
        <scheme val="minor"/>
      </rPr>
      <t>Les étapes peuvent être réalisées auprès du bureau de l’expert ou de l’agence de développement. Des visites aux entreprises sont nécessaires pour valider les données et la mise en œuvre du RECP</t>
    </r>
  </si>
  <si>
    <r>
      <rPr>
        <b/>
        <sz val="10"/>
        <color theme="1"/>
        <rFont val="Calibri"/>
        <family val="2"/>
        <scheme val="minor"/>
      </rPr>
      <t>Nom de la personne qui fait le rapport</t>
    </r>
    <r>
      <rPr>
        <sz val="10"/>
        <color theme="1"/>
        <rFont val="Calibri"/>
        <family val="2"/>
        <scheme val="minor"/>
      </rPr>
      <t> </t>
    </r>
    <r>
      <rPr>
        <b/>
        <sz val="10"/>
        <color theme="1"/>
        <rFont val="Calibri"/>
        <family val="2"/>
        <scheme val="minor"/>
      </rPr>
      <t>:</t>
    </r>
  </si>
  <si>
    <r>
      <rPr>
        <b/>
        <sz val="10"/>
        <color theme="1"/>
        <rFont val="Calibri"/>
        <family val="2"/>
        <scheme val="minor"/>
      </rPr>
      <t>Date de la dernière mise à jour (MM/AAAA)</t>
    </r>
    <r>
      <rPr>
        <sz val="10"/>
        <color theme="1"/>
        <rFont val="Calibri"/>
        <family val="2"/>
        <scheme val="minor"/>
      </rPr>
      <t> </t>
    </r>
    <r>
      <rPr>
        <b/>
        <sz val="10"/>
        <color theme="1"/>
        <rFont val="Calibri"/>
        <family val="2"/>
        <scheme val="minor"/>
      </rPr>
      <t>:</t>
    </r>
  </si>
  <si>
    <r>
      <rPr>
        <b/>
        <sz val="10"/>
        <color theme="1"/>
        <rFont val="Calibri"/>
        <family val="2"/>
        <scheme val="minor"/>
      </rPr>
      <t>Date de l’évaluation (MM/AAAA)</t>
    </r>
  </si>
  <si>
    <r>
      <rPr>
        <b/>
        <sz val="14"/>
        <color theme="0"/>
        <rFont val="Calibri"/>
        <family val="2"/>
        <scheme val="minor"/>
      </rPr>
      <t>RÉSULTATS</t>
    </r>
  </si>
  <si>
    <r>
      <rPr>
        <b/>
        <sz val="12"/>
        <color rgb="FFD32D20"/>
        <rFont val="Calibri"/>
        <family val="2"/>
        <scheme val="minor"/>
      </rPr>
      <t>Comment mettre en œuvre une production propre et économe en ressources</t>
    </r>
    <r>
      <rPr>
        <sz val="12"/>
        <color rgb="FFD32D20"/>
        <rFont val="Calibri"/>
        <family val="2"/>
        <scheme val="minor"/>
      </rPr>
      <t> </t>
    </r>
    <r>
      <rPr>
        <b/>
        <sz val="12"/>
        <color rgb="FFD32D20"/>
        <rFont val="Calibri"/>
        <family val="2"/>
        <scheme val="minor"/>
      </rPr>
      <t>?</t>
    </r>
  </si>
  <si>
    <t>(ONUDI, 2017)</t>
  </si>
  <si>
    <r>
      <rPr>
        <b/>
        <sz val="10"/>
        <color theme="1"/>
        <rFont val="Calibri"/>
        <family val="2"/>
        <scheme val="minor"/>
      </rPr>
      <t>Référence et source d’information</t>
    </r>
  </si>
  <si>
    <r>
      <rPr>
        <b/>
        <sz val="10"/>
        <color theme="1"/>
        <rFont val="Calibri"/>
        <family val="2"/>
        <scheme val="minor"/>
      </rPr>
      <t xml:space="preserve"> Description des options (résumé)</t>
    </r>
  </si>
  <si>
    <r>
      <rPr>
        <b/>
        <sz val="10"/>
        <color theme="1"/>
        <rFont val="Calibri"/>
        <family val="2"/>
        <scheme val="minor"/>
      </rPr>
      <t xml:space="preserve">Mise en œuvre (mise en œuvre / prévue / probable / improbable) </t>
    </r>
  </si>
  <si>
    <r>
      <rPr>
        <b/>
        <sz val="10"/>
        <color theme="1"/>
        <rFont val="Calibri"/>
        <family val="2"/>
        <scheme val="minor"/>
      </rPr>
      <t>Date de mise en œuvre (MM/AAAA)</t>
    </r>
  </si>
  <si>
    <r>
      <rPr>
        <b/>
        <sz val="10"/>
        <color theme="1"/>
        <rFont val="Calibri"/>
        <family val="2"/>
        <scheme val="minor"/>
      </rPr>
      <t>Résultats mesurés ou attendus</t>
    </r>
    <r>
      <rPr>
        <sz val="10"/>
        <color theme="1"/>
        <rFont val="Calibri"/>
        <family val="2"/>
        <scheme val="minor"/>
      </rPr>
      <t> </t>
    </r>
    <r>
      <rPr>
        <b/>
        <sz val="10"/>
        <color theme="1"/>
        <rFont val="Calibri"/>
        <family val="2"/>
        <scheme val="minor"/>
      </rPr>
      <t xml:space="preserve">? </t>
    </r>
  </si>
  <si>
    <r>
      <rPr>
        <b/>
        <sz val="10"/>
        <color theme="1"/>
        <rFont val="Calibri"/>
        <family val="2"/>
        <scheme val="minor"/>
      </rPr>
      <t>Énergie électrique (MWh/an)</t>
    </r>
  </si>
  <si>
    <r>
      <rPr>
        <b/>
        <sz val="10"/>
        <color theme="1"/>
        <rFont val="Calibri"/>
        <family val="2"/>
        <scheme val="minor"/>
      </rPr>
      <t>Intensité de CO</t>
    </r>
    <r>
      <rPr>
        <b/>
        <vertAlign val="subscript"/>
        <sz val="10"/>
        <color theme="1"/>
        <rFont val="Calibri"/>
        <family val="2"/>
        <scheme val="minor"/>
      </rPr>
      <t>2</t>
    </r>
    <r>
      <rPr>
        <b/>
        <sz val="10"/>
        <color theme="1"/>
        <rFont val="Calibri"/>
        <family val="2"/>
        <scheme val="minor"/>
      </rPr>
      <t xml:space="preserve"> du réseau national/local (tCO</t>
    </r>
    <r>
      <rPr>
        <b/>
        <vertAlign val="subscript"/>
        <sz val="10"/>
        <color theme="1"/>
        <rFont val="Calibri"/>
        <family val="2"/>
        <scheme val="minor"/>
      </rPr>
      <t>2</t>
    </r>
    <r>
      <rPr>
        <b/>
        <sz val="10"/>
        <color theme="1"/>
        <rFont val="Calibri"/>
        <family val="2"/>
        <scheme val="minor"/>
      </rPr>
      <t xml:space="preserve">/MWh) </t>
    </r>
  </si>
  <si>
    <r>
      <rPr>
        <b/>
        <sz val="10"/>
        <color theme="1"/>
        <rFont val="Calibri"/>
        <family val="2"/>
        <scheme val="minor"/>
      </rPr>
      <t>Économies de CO</t>
    </r>
    <r>
      <rPr>
        <b/>
        <vertAlign val="subscript"/>
        <sz val="10"/>
        <color theme="1"/>
        <rFont val="Calibri"/>
        <family val="2"/>
        <scheme val="minor"/>
      </rPr>
      <t>2</t>
    </r>
    <r>
      <rPr>
        <b/>
        <sz val="10"/>
        <color theme="1"/>
        <rFont val="Calibri"/>
        <family val="2"/>
        <scheme val="minor"/>
      </rPr>
      <t xml:space="preserve"> (tCO</t>
    </r>
    <r>
      <rPr>
        <b/>
        <vertAlign val="subscript"/>
        <sz val="10"/>
        <color theme="1"/>
        <rFont val="Calibri"/>
        <family val="2"/>
        <scheme val="minor"/>
      </rPr>
      <t>2</t>
    </r>
    <r>
      <rPr>
        <b/>
        <sz val="10"/>
        <color theme="1"/>
        <rFont val="Calibri"/>
        <family val="2"/>
        <scheme val="minor"/>
      </rPr>
      <t>/an)</t>
    </r>
  </si>
  <si>
    <r>
      <rPr>
        <b/>
        <sz val="10"/>
        <color theme="1"/>
        <rFont val="Calibri"/>
        <family val="2"/>
        <scheme val="minor"/>
      </rPr>
      <t>Énergie combustible (GJ/an)</t>
    </r>
  </si>
  <si>
    <r>
      <rPr>
        <b/>
        <sz val="10"/>
        <color theme="1"/>
        <rFont val="Calibri"/>
        <family val="2"/>
        <scheme val="minor"/>
      </rPr>
      <t>Intensité de</t>
    </r>
    <r>
      <rPr>
        <b/>
        <vertAlign val="subscript"/>
        <sz val="10"/>
        <color theme="1"/>
        <rFont val="Calibri"/>
        <family val="2"/>
        <scheme val="minor"/>
      </rPr>
      <t xml:space="preserve"> </t>
    </r>
    <r>
      <rPr>
        <b/>
        <sz val="10"/>
        <color theme="1"/>
        <rFont val="Calibri"/>
        <family val="2"/>
        <scheme val="minor"/>
      </rPr>
      <t>CO</t>
    </r>
    <r>
      <rPr>
        <b/>
        <vertAlign val="subscript"/>
        <sz val="10"/>
        <color theme="1"/>
        <rFont val="Calibri"/>
        <family val="2"/>
        <scheme val="minor"/>
      </rPr>
      <t>2</t>
    </r>
    <r>
      <rPr>
        <b/>
        <sz val="10"/>
        <color theme="1"/>
        <rFont val="Calibri"/>
        <family val="2"/>
        <scheme val="minor"/>
      </rPr>
      <t xml:space="preserve"> du carburant </t>
    </r>
    <r>
      <rPr>
        <sz val="10"/>
        <color theme="1"/>
        <rFont val="Calibri"/>
        <family val="2"/>
        <scheme val="minor"/>
      </rPr>
      <t xml:space="preserve">
</t>
    </r>
    <r>
      <rPr>
        <b/>
        <sz val="10"/>
        <color theme="1"/>
        <rFont val="Calibri"/>
        <family val="2"/>
        <scheme val="minor"/>
      </rPr>
      <t>(gCO</t>
    </r>
    <r>
      <rPr>
        <b/>
        <vertAlign val="subscript"/>
        <sz val="10"/>
        <color theme="1"/>
        <rFont val="Calibri"/>
        <family val="2"/>
        <scheme val="minor"/>
      </rPr>
      <t>2</t>
    </r>
    <r>
      <rPr>
        <b/>
        <sz val="10"/>
        <color theme="1"/>
        <rFont val="Calibri"/>
        <family val="2"/>
        <scheme val="minor"/>
      </rPr>
      <t>/MJ)</t>
    </r>
  </si>
  <si>
    <r>
      <rPr>
        <b/>
        <sz val="10"/>
        <color theme="1"/>
        <rFont val="Calibri"/>
        <family val="2"/>
        <scheme val="minor"/>
      </rPr>
      <t>Économies de</t>
    </r>
    <r>
      <rPr>
        <b/>
        <vertAlign val="subscript"/>
        <sz val="10"/>
        <color theme="1"/>
        <rFont val="Calibri"/>
        <family val="2"/>
        <scheme val="minor"/>
      </rPr>
      <t>CO2</t>
    </r>
    <r>
      <rPr>
        <b/>
        <sz val="10"/>
        <color theme="1"/>
        <rFont val="Calibri"/>
        <family val="2"/>
        <scheme val="minor"/>
      </rPr>
      <t xml:space="preserve"> (tCO</t>
    </r>
    <r>
      <rPr>
        <b/>
        <vertAlign val="subscript"/>
        <sz val="10"/>
        <color theme="1"/>
        <rFont val="Calibri"/>
        <family val="2"/>
        <scheme val="minor"/>
      </rPr>
      <t>2</t>
    </r>
    <r>
      <rPr>
        <b/>
        <sz val="10"/>
        <color theme="1"/>
        <rFont val="Calibri"/>
        <family val="2"/>
        <scheme val="minor"/>
      </rPr>
      <t>/an)</t>
    </r>
  </si>
  <si>
    <r>
      <rPr>
        <b/>
        <sz val="10"/>
        <color theme="1"/>
        <rFont val="Calibri"/>
        <family val="2"/>
        <scheme val="minor"/>
      </rPr>
      <t>Économies d’eau</t>
    </r>
    <r>
      <rPr>
        <sz val="10"/>
        <color theme="1"/>
        <rFont val="Calibri"/>
        <family val="2"/>
        <scheme val="minor"/>
      </rPr>
      <t xml:space="preserve">
</t>
    </r>
    <r>
      <rPr>
        <b/>
        <sz val="10"/>
        <color theme="1"/>
        <rFont val="Calibri"/>
        <family val="2"/>
        <scheme val="minor"/>
      </rPr>
      <t xml:space="preserve"> (m</t>
    </r>
    <r>
      <rPr>
        <b/>
        <vertAlign val="superscript"/>
        <sz val="10"/>
        <color theme="1"/>
        <rFont val="Calibri"/>
        <family val="2"/>
        <scheme val="minor"/>
      </rPr>
      <t>3</t>
    </r>
    <r>
      <rPr>
        <b/>
        <sz val="10"/>
        <color theme="1"/>
        <rFont val="Calibri"/>
        <family val="2"/>
        <scheme val="minor"/>
      </rPr>
      <t>/an)</t>
    </r>
  </si>
  <si>
    <r>
      <rPr>
        <b/>
        <sz val="10"/>
        <color theme="1"/>
        <rFont val="Calibri"/>
        <family val="2"/>
        <scheme val="minor"/>
      </rPr>
      <t>Réduction des eaux usées (données quantitatives ou qualitatives)</t>
    </r>
  </si>
  <si>
    <r>
      <rPr>
        <b/>
        <sz val="10"/>
        <color theme="1"/>
        <rFont val="Calibri"/>
        <family val="2"/>
        <scheme val="minor"/>
      </rPr>
      <t xml:space="preserve">Matériau 1 </t>
    </r>
    <r>
      <rPr>
        <sz val="10"/>
        <color theme="1"/>
        <rFont val="Calibri"/>
        <family val="2"/>
        <scheme val="minor"/>
      </rPr>
      <t xml:space="preserve">
</t>
    </r>
    <r>
      <rPr>
        <b/>
        <sz val="10"/>
        <color theme="1"/>
        <rFont val="Calibri"/>
        <family val="2"/>
        <scheme val="minor"/>
      </rPr>
      <t>(description)</t>
    </r>
  </si>
  <si>
    <r>
      <rPr>
        <b/>
        <sz val="10"/>
        <color theme="1"/>
        <rFont val="Calibri"/>
        <family val="2"/>
        <scheme val="minor"/>
      </rPr>
      <t xml:space="preserve">Matériau 1 </t>
    </r>
    <r>
      <rPr>
        <sz val="10"/>
        <color theme="1"/>
        <rFont val="Calibri"/>
        <family val="2"/>
        <scheme val="minor"/>
      </rPr>
      <t xml:space="preserve">
</t>
    </r>
    <r>
      <rPr>
        <b/>
        <sz val="10"/>
        <color theme="1"/>
        <rFont val="Calibri"/>
        <family val="2"/>
        <scheme val="minor"/>
      </rPr>
      <t>(tonnes/an)</t>
    </r>
  </si>
  <si>
    <r>
      <rPr>
        <b/>
        <sz val="10"/>
        <color theme="1"/>
        <rFont val="Calibri"/>
        <family val="2"/>
        <scheme val="minor"/>
      </rPr>
      <t xml:space="preserve">Matériau 2 </t>
    </r>
    <r>
      <rPr>
        <sz val="10"/>
        <color theme="1"/>
        <rFont val="Calibri"/>
        <family val="2"/>
        <scheme val="minor"/>
      </rPr>
      <t xml:space="preserve">
</t>
    </r>
    <r>
      <rPr>
        <b/>
        <sz val="10"/>
        <color theme="1"/>
        <rFont val="Calibri"/>
        <family val="2"/>
        <scheme val="minor"/>
      </rPr>
      <t>(description)</t>
    </r>
  </si>
  <si>
    <r>
      <rPr>
        <b/>
        <sz val="10"/>
        <color theme="1"/>
        <rFont val="Calibri"/>
        <family val="2"/>
        <scheme val="minor"/>
      </rPr>
      <t xml:space="preserve">Matériau 2 </t>
    </r>
    <r>
      <rPr>
        <sz val="10"/>
        <color theme="1"/>
        <rFont val="Calibri"/>
        <family val="2"/>
        <scheme val="minor"/>
      </rPr>
      <t xml:space="preserve">
</t>
    </r>
    <r>
      <rPr>
        <b/>
        <sz val="10"/>
        <color theme="1"/>
        <rFont val="Calibri"/>
        <family val="2"/>
        <scheme val="minor"/>
      </rPr>
      <t>(tonnes/an)</t>
    </r>
  </si>
  <si>
    <r>
      <rPr>
        <b/>
        <sz val="10"/>
        <color theme="1"/>
        <rFont val="Calibri"/>
        <family val="2"/>
        <scheme val="minor"/>
      </rPr>
      <t xml:space="preserve">Investissement </t>
    </r>
    <r>
      <rPr>
        <sz val="10"/>
        <color theme="1"/>
        <rFont val="Calibri"/>
        <family val="2"/>
        <scheme val="minor"/>
      </rPr>
      <t xml:space="preserve">
</t>
    </r>
    <r>
      <rPr>
        <b/>
        <sz val="10"/>
        <color theme="1"/>
        <rFont val="Calibri"/>
        <family val="2"/>
        <scheme val="minor"/>
      </rPr>
      <t>(€)</t>
    </r>
  </si>
  <si>
    <r>
      <rPr>
        <b/>
        <sz val="10"/>
        <color theme="1"/>
        <rFont val="Calibri"/>
        <family val="2"/>
        <scheme val="minor"/>
      </rPr>
      <t xml:space="preserve">Économies annuelles </t>
    </r>
    <r>
      <rPr>
        <sz val="10"/>
        <color theme="1"/>
        <rFont val="Calibri"/>
        <family val="2"/>
        <scheme val="minor"/>
      </rPr>
      <t xml:space="preserve">
</t>
    </r>
    <r>
      <rPr>
        <b/>
        <sz val="10"/>
        <color theme="1"/>
        <rFont val="Calibri"/>
        <family val="2"/>
        <scheme val="minor"/>
      </rPr>
      <t>(€/an)</t>
    </r>
  </si>
  <si>
    <r>
      <rPr>
        <b/>
        <sz val="10"/>
        <color theme="1"/>
        <rFont val="Calibri"/>
        <family val="2"/>
        <scheme val="minor"/>
      </rPr>
      <t xml:space="preserve">Retour sur investissement </t>
    </r>
    <r>
      <rPr>
        <sz val="10"/>
        <color theme="1"/>
        <rFont val="Calibri"/>
        <family val="2"/>
        <scheme val="minor"/>
      </rPr>
      <t xml:space="preserve">
</t>
    </r>
    <r>
      <rPr>
        <b/>
        <sz val="10"/>
        <color theme="1"/>
        <rFont val="Calibri"/>
        <family val="2"/>
        <scheme val="minor"/>
      </rPr>
      <t>(an)</t>
    </r>
  </si>
  <si>
    <r>
      <rPr>
        <b/>
        <sz val="10"/>
        <color theme="1"/>
        <rFont val="Calibri"/>
        <family val="2"/>
        <scheme val="minor"/>
      </rPr>
      <t>Autres avantages (par exemple, meilleures conditions de travail, réduction des risques d’accident, etc.)</t>
    </r>
  </si>
  <si>
    <r>
      <rPr>
        <b/>
        <sz val="10"/>
        <color theme="1"/>
        <rFont val="Calibri"/>
        <family val="2"/>
        <scheme val="minor"/>
      </rPr>
      <t>Remarques</t>
    </r>
  </si>
  <si>
    <r>
      <rPr>
        <b/>
        <sz val="12"/>
        <color rgb="FFD32D20"/>
        <rFont val="Calibri"/>
        <family val="2"/>
        <scheme val="minor"/>
      </rPr>
      <t>Suivi des résultats de la RECP en Afrique du Sud</t>
    </r>
  </si>
  <si>
    <r>
      <rPr>
        <sz val="11"/>
        <rFont val="Calibri"/>
        <family val="2"/>
        <scheme val="minor"/>
      </rPr>
      <t xml:space="preserve">Cet outil a été utilisé pour contrôler et rapporter les résultats des évaluations RECP menées auprès de 20 entreprises d’Epping Industria et de la zone de développement industriel d’East London en Afrique du Sud.  Les évaluations RECP ont été réalisées par le Centre national sud-africain pour la production propre (SA-NCPC) dans le cadre du projet pilote de PEI de l’ONUDI (2017-2018). 
</t>
    </r>
    <r>
      <rPr>
        <sz val="5"/>
        <rFont val="Calibri"/>
        <family val="2"/>
        <scheme val="minor"/>
      </rPr>
      <t xml:space="preserve">
</t>
    </r>
    <r>
      <rPr>
        <sz val="11"/>
        <rFont val="Calibri"/>
        <family val="2"/>
        <scheme val="minor"/>
      </rPr>
      <t>L’outil a présenté les résultats du RECP de manière claire et transparente. Les résumés des résultats produits par cet outil ont été utilisés dans les rapports d’avancement et les rapports finaux de l’ONUDI et de la SA-NCPC à l’intention du donateur du projet (par exemple le SECO) et des parties prenantes nationales (par exemple le ministère du commerce et de l’industrie).</t>
    </r>
  </si>
  <si>
    <r>
      <rPr>
        <sz val="11"/>
        <rFont val="Calibri"/>
        <family val="2"/>
        <scheme val="minor"/>
      </rPr>
      <t xml:space="preserve">L’outil est conçu pour être utilisé par les agences internationales de développement (par exemple, par les membres du personnel de l’ONUDI) et les prestataires de services (par exemple, les centres nationaux de production plus propre) qui travaillent sur des projets de PEI, ou qui sont impliqués dans les évaluations RECP dans les parcs industriels. Il est envisagé que le fichier principal de l’outil soit géré par un coordinateur de projet désigné (par exemple au siège de l’ONUDI). 
</t>
    </r>
    <r>
      <rPr>
        <sz val="5"/>
        <rFont val="Calibri"/>
        <family val="2"/>
        <scheme val="minor"/>
      </rPr>
      <t xml:space="preserve">
</t>
    </r>
    <r>
      <rPr>
        <sz val="11"/>
        <rFont val="Calibri"/>
        <family val="2"/>
        <scheme val="minor"/>
      </rPr>
      <t>L’outil peut être utilisé immédiatement après l’achèvement des évaluations RECP pour informer sur les résultats attendus / préliminaires. L’outil peut également être utilisé plusieurs mois après les évaluations RECP, pour rendre compte de la mise en œuvre et des résultats réels.</t>
    </r>
  </si>
  <si>
    <r>
      <rPr>
        <sz val="11"/>
        <rFont val="Calibri"/>
        <family val="2"/>
        <scheme val="minor"/>
      </rPr>
      <t xml:space="preserve">• Il est plus efficace de commencer à utiliser l’outil dès le début du projet. Il sert ainsi d’outil opérationnel pour guider le suivi des projets en cours et la mise en œuvre éventuelle des possibilités de RECP. 
</t>
    </r>
    <r>
      <rPr>
        <sz val="5"/>
        <rFont val="Calibri"/>
        <family val="2"/>
        <scheme val="minor"/>
      </rPr>
      <t xml:space="preserve">
</t>
    </r>
    <r>
      <rPr>
        <sz val="11"/>
        <rFont val="Calibri"/>
        <family val="2"/>
        <scheme val="minor"/>
      </rPr>
      <t xml:space="preserve">• Les conseils du coordinateur de l’agence de développement au consultant national sur la manière d’utiliser l’outil peuvent être utiles, en fonction de la complexité du projet et des évaluations RECP. Ces orientations pourraient également porter sur les priorités de suivi du donateur du projet et de l’agence de développement.
</t>
    </r>
    <r>
      <rPr>
        <sz val="5"/>
        <rFont val="Calibri"/>
        <family val="2"/>
        <scheme val="minor"/>
      </rPr>
      <t xml:space="preserve">
</t>
    </r>
    <r>
      <rPr>
        <sz val="11"/>
        <rFont val="Calibri"/>
        <family val="2"/>
        <scheme val="minor"/>
      </rPr>
      <t>• L’outil est très utile pour générer un résumé des résultats du RECP à inclure dans les rapports d’avancement du projet et les rapports finaux pour les parties prenantes nationales et le donateur.</t>
    </r>
  </si>
  <si>
    <r>
      <rPr>
        <sz val="11"/>
        <rFont val="Calibri"/>
        <family val="2"/>
        <scheme val="minor"/>
      </rPr>
      <t>Les projets relatifs aux parcs éco-industriels (PEI) et à la production propre et économe en ressources (PPER) ne peuvent être pleinement fructueux que s’ils produisent des résultats et des effets concrets. Il est donc important de suivre les résultats obtenus de manière standardisée et systématique. C’est particulièrement le cas pour les organisations de développement qui se concentrent sur la mise en œuvre de projets (comme l’ONUDI).</t>
    </r>
  </si>
  <si>
    <r>
      <rPr>
        <sz val="11"/>
        <rFont val="Calibri"/>
        <family val="2"/>
        <scheme val="minor"/>
      </rPr>
      <t>m</t>
    </r>
    <r>
      <rPr>
        <vertAlign val="superscript"/>
        <sz val="11"/>
        <rFont val="Calibri"/>
        <family val="2"/>
        <scheme val="minor"/>
      </rPr>
      <t>3</t>
    </r>
  </si>
  <si>
    <r>
      <rPr>
        <sz val="11"/>
        <rFont val="Calibri"/>
        <family val="2"/>
        <scheme val="minor"/>
      </rPr>
      <t>Mètres cubes</t>
    </r>
  </si>
  <si>
    <r>
      <rPr>
        <sz val="10"/>
        <color theme="1" tint="0.499984740745262"/>
        <rFont val="Calibri"/>
        <family val="2"/>
        <scheme val="minor"/>
      </rPr>
      <t>Mesuré</t>
    </r>
  </si>
  <si>
    <r>
      <rPr>
        <sz val="10"/>
        <color theme="1" tint="0.499984740745262"/>
        <rFont val="Calibri"/>
        <family val="2"/>
        <scheme val="minor"/>
      </rPr>
      <t>Attendu</t>
    </r>
  </si>
  <si>
    <r>
      <rPr>
        <sz val="11"/>
        <rFont val="Calibri"/>
        <family val="2"/>
        <scheme val="minor"/>
      </rPr>
      <t>L’objectif de cet outil est de suivre et de rapporter les économies de ressources et les résultats des évaluations RECP entreprises avec les entreprises dans les parcs industriels. Cet outil fournit une méthode standardisée pour calculer et suivre les avantages économiques, environnementaux et sociaux des opportunités RECP identifiées et mises en œuvre dans le cadre des projets de PEI de l’ONUDI.</t>
    </r>
  </si>
  <si>
    <r>
      <rPr>
        <b/>
        <sz val="11"/>
        <rFont val="Calibri"/>
        <family val="2"/>
        <scheme val="minor"/>
      </rPr>
      <t>Premier rapport</t>
    </r>
  </si>
  <si>
    <r>
      <rPr>
        <i/>
        <sz val="11"/>
        <rFont val="Calibri"/>
        <family val="2"/>
        <scheme val="minor"/>
      </rPr>
      <t>L’investissement en temps dépend du niveau de détail souhaité</t>
    </r>
    <r>
      <rPr>
        <i/>
        <vertAlign val="superscript"/>
        <sz val="11"/>
        <rFont val="Calibri"/>
        <family val="2"/>
        <scheme val="minor"/>
      </rPr>
      <t>1</t>
    </r>
  </si>
  <si>
    <r>
      <rPr>
        <vertAlign val="superscript"/>
        <sz val="11"/>
        <color theme="1"/>
        <rFont val="Calibri"/>
        <family val="2"/>
        <scheme val="minor"/>
      </rPr>
      <t xml:space="preserve">1 </t>
    </r>
    <r>
      <rPr>
        <sz val="11"/>
        <color theme="1"/>
        <rFont val="Calibri"/>
        <family val="2"/>
        <scheme val="minor"/>
      </rPr>
      <t xml:space="preserve">L’investissement en temps est calculé pour le rapport/suivi d’environ 20 évaluations RECP (dans les moyennes entreprises) </t>
    </r>
  </si>
  <si>
    <r>
      <rPr>
        <b/>
        <sz val="11"/>
        <rFont val="Calibri"/>
        <family val="2"/>
        <scheme val="minor"/>
      </rPr>
      <t>Contrôle</t>
    </r>
  </si>
  <si>
    <r>
      <t>Les outils et les méthodologies sont disponibles sur RECP</t>
    </r>
    <r>
      <rPr>
        <i/>
        <sz val="11"/>
        <color theme="1"/>
        <rFont val="Calibri"/>
        <family val="2"/>
        <scheme val="minor"/>
      </rPr>
      <t>net</t>
    </r>
  </si>
  <si>
    <r>
      <rPr>
        <sz val="10"/>
        <color theme="1"/>
        <rFont val="Calibri"/>
        <family val="2"/>
        <scheme val="minor"/>
      </rPr>
      <t>Si nécessaire, utiliser le facteur de conversion suivant (pouvoir calorifique supérieur) :</t>
    </r>
  </si>
  <si>
    <r>
      <rPr>
        <sz val="8"/>
        <color theme="1"/>
        <rFont val="Calibri"/>
        <family val="2"/>
        <scheme val="minor"/>
      </rPr>
      <t>1 tonne de charbon = 8,6 MWh = 31 GJ,
1 tonne de diesel = 12,5 MWh = 45 GJ
1 tonne de kérosène = 12,8 MWh = 46 GJ
1 tonne de fioul = 11,8 MWh = 42,5 GJ</t>
    </r>
  </si>
  <si>
    <r>
      <rPr>
        <sz val="8"/>
        <color theme="1"/>
        <rFont val="Calibri"/>
        <family val="2"/>
        <scheme val="minor"/>
      </rPr>
      <t>1 tonne de GPL = 12,8 MWh = 46 GJ
1 tonne de bois (sec) = 4,4 MWh = 16 GJ
1 tonne de gaz naturel = 15,3 MWh = 55,08 GJ (1 Nm3 = 0,043 GJ)</t>
    </r>
  </si>
  <si>
    <r>
      <rPr>
        <b/>
        <sz val="10"/>
        <color theme="1"/>
        <rFont val="Calibri"/>
        <family val="2"/>
        <scheme val="minor"/>
      </rPr>
      <t>S’il y a plus de deux économies de matériaux différentes, indiquer le total ici et les informations détaillées dans la dernière colonne</t>
    </r>
  </si>
  <si>
    <r>
      <rPr>
        <b/>
        <sz val="11"/>
        <color theme="0"/>
        <rFont val="Calibri"/>
        <family val="2"/>
        <scheme val="minor"/>
      </rPr>
      <t xml:space="preserve">  Outil de suivi RECP de l’ONUDI (V2)</t>
    </r>
  </si>
  <si>
    <r>
      <rPr>
        <b/>
        <sz val="24"/>
        <color theme="0"/>
        <rFont val="Calibri"/>
        <family val="2"/>
        <scheme val="minor"/>
      </rPr>
      <t xml:space="preserve"> SUIVI DU RECP</t>
    </r>
  </si>
  <si>
    <r>
      <rPr>
        <sz val="11"/>
        <rFont val="Calibri"/>
        <family val="2"/>
        <scheme val="minor"/>
      </rPr>
      <t>0,5 jour-personne</t>
    </r>
  </si>
  <si>
    <r>
      <rPr>
        <sz val="11"/>
        <rFont val="Calibri"/>
        <family val="2"/>
        <scheme val="minor"/>
      </rPr>
      <t>1 jour-personne</t>
    </r>
  </si>
  <si>
    <r>
      <rPr>
        <sz val="11"/>
        <rFont val="Calibri"/>
        <family val="2"/>
        <scheme val="minor"/>
      </rPr>
      <t>1 à 2 jours-personnes</t>
    </r>
  </si>
  <si>
    <r>
      <rPr>
        <sz val="11"/>
        <rFont val="Calibri"/>
        <family val="2"/>
        <scheme val="minor"/>
      </rPr>
      <t>2 à 3 jours-personnes</t>
    </r>
  </si>
  <si>
    <r>
      <rPr>
        <sz val="11"/>
        <rFont val="Calibri"/>
        <family val="2"/>
        <scheme val="minor"/>
      </rPr>
      <t>1 à 2 jours-personnes</t>
    </r>
  </si>
  <si>
    <r>
      <rPr>
        <sz val="11"/>
        <rFont val="Calibri"/>
        <family val="2"/>
        <scheme val="minor"/>
      </rPr>
      <t>Ces feuilles de travail résument les résultats du RECP au niveau de l’entreprise et du parc. Les fiches de travail sont automatiquement calculées sur la base de la fiche de suivi RECP (étape 1). 
Il n’est pas nécessaire de fournir des informations dans ces feuilles de travail. 
Ces feuilles de travail sont optimisées pour l’impression ou l’insertion dans des rapports de projet.</t>
    </r>
  </si>
  <si>
    <r>
      <rPr>
        <sz val="11"/>
        <rFont val="Calibri"/>
        <family val="2"/>
        <scheme val="minor"/>
      </rPr>
      <t xml:space="preserve">Veuillez ne déclarer qu’un seul parc industriel avec ce fichier Excel. Si le projet couvre plusieurs parcs industriels, veuillez créer un fichier séparé pour chaque parc industriel.
</t>
    </r>
    <r>
      <rPr>
        <sz val="5"/>
        <rFont val="Calibri"/>
        <family val="2"/>
        <scheme val="minor"/>
      </rPr>
      <t xml:space="preserve">
</t>
    </r>
    <r>
      <rPr>
        <sz val="11"/>
        <rFont val="Calibri"/>
        <family val="2"/>
        <scheme val="minor"/>
      </rPr>
      <t xml:space="preserve">S’il y a plus d’une option RECP pour une entreprise, il n’est pas nécessaire de répéter le nom de l’entreprise. Dans ce cas, vous pouvez laisser vide la ligne suivante dans la colonne « Nom de l’entreprise et activités ».
</t>
    </r>
    <r>
      <rPr>
        <sz val="5"/>
        <rFont val="Calibri"/>
        <family val="2"/>
        <scheme val="minor"/>
      </rPr>
      <t xml:space="preserve">
</t>
    </r>
    <r>
      <rPr>
        <sz val="11"/>
        <rFont val="Calibri"/>
        <family val="2"/>
        <scheme val="minor"/>
      </rPr>
      <t xml:space="preserve">Le suivi couvre des informations de base sur les options RECP identifiées et mises en œuvre, les économies d’électricité, les économies de carburant, les économies d’eau, les économies de matériaux, les économies financières et d’autres avantages. 
</t>
    </r>
    <r>
      <rPr>
        <sz val="5"/>
        <rFont val="Calibri"/>
        <family val="2"/>
        <scheme val="minor"/>
      </rPr>
      <t xml:space="preserve">
</t>
    </r>
    <r>
      <rPr>
        <sz val="11"/>
        <rFont val="Calibri"/>
        <family val="2"/>
        <scheme val="minor"/>
      </rPr>
      <t xml:space="preserve">Des exemples illustrant la manière de remplir les colonnes sont fournis dans la feuille de travail.
</t>
    </r>
    <r>
      <rPr>
        <sz val="5"/>
        <rFont val="Calibri"/>
        <family val="2"/>
        <scheme val="minor"/>
      </rPr>
      <t xml:space="preserve">
</t>
    </r>
    <r>
      <rPr>
        <b/>
        <sz val="11"/>
        <rFont val="Calibri"/>
        <family val="2"/>
        <scheme val="minor"/>
      </rPr>
      <t>Intensité de CO</t>
    </r>
    <r>
      <rPr>
        <b/>
        <vertAlign val="subscript"/>
        <sz val="11"/>
        <rFont val="Calibri"/>
        <family val="2"/>
        <scheme val="minor"/>
      </rPr>
      <t>2</t>
    </r>
    <r>
      <rPr>
        <b/>
        <sz val="11"/>
        <rFont val="Calibri"/>
        <family val="2"/>
        <scheme val="minor"/>
      </rPr>
      <t xml:space="preserve"> des combustibles</t>
    </r>
    <r>
      <rPr>
        <sz val="11"/>
        <rFont val="Calibri"/>
        <family val="2"/>
        <scheme val="minor"/>
      </rPr>
      <t> </t>
    </r>
    <r>
      <rPr>
        <b/>
        <sz val="11"/>
        <rFont val="Calibri"/>
        <family val="2"/>
        <scheme val="minor"/>
      </rPr>
      <t xml:space="preserve">: </t>
    </r>
    <r>
      <rPr>
        <sz val="11"/>
        <rFont val="Calibri"/>
        <family val="2"/>
        <scheme val="minor"/>
      </rPr>
      <t xml:space="preserve">
• La plupart des chiffres ont été moyennés à partir du rapport spécial du Groupe d’experts intergouvernemental sur l’évolution du climat.
• Pour les biocarburants, il est possible de sélectionner la biomasse issue de la déforestation et la « biomasse renouvelable » (par exemple, le bois reboisé). Si vous estimez que votre chiffre se situe entre ces deux extrêmes, veuillez sélectionner « Autre » et donner plus de détails dans la colonne « remarques ».
• Signaler également les options qui permettent de réduire la consommation de biomasse renouvelable (c’est-à-dire sans économies de CO</t>
    </r>
    <r>
      <rPr>
        <vertAlign val="subscript"/>
        <sz val="11"/>
        <rFont val="Calibri"/>
        <family val="2"/>
        <scheme val="minor"/>
      </rPr>
      <t>2)</t>
    </r>
    <r>
      <rPr>
        <sz val="11"/>
        <rFont val="Calibri"/>
        <family val="2"/>
        <scheme val="minor"/>
      </rPr>
      <t>.
• Si une option permet de remplacer les combustibles fossiles par de la biomasse renouvelable, vous pouvez supposer que le combustible fossile est économisé et sélectionner le combustible correspondant dans la liste de sélection. Si nécessaire, donnez des détails dans la dernière colonne.
• Par souci de simplicité, la valeur indiquée pour les charbons est une moyenne de l’intensité de CO</t>
    </r>
    <r>
      <rPr>
        <vertAlign val="subscript"/>
        <sz val="11"/>
        <rFont val="Calibri"/>
        <family val="2"/>
        <scheme val="minor"/>
      </rPr>
      <t>2</t>
    </r>
    <r>
      <rPr>
        <sz val="11"/>
        <rFont val="Calibri"/>
        <family val="2"/>
        <scheme val="minor"/>
      </rPr>
      <t xml:space="preserve"> des charbons les plus couramment utilisés dans l’industrie (c’est-à-dire l’anthracite, le charbon sub-bitumineux et le charbon bitumineux).</t>
    </r>
  </si>
  <si>
    <r>
      <rPr>
        <b/>
        <sz val="10"/>
        <color theme="1"/>
        <rFont val="Calibri"/>
        <family val="2"/>
        <scheme val="minor"/>
      </rPr>
      <t xml:space="preserve">Type de carburant  </t>
    </r>
    <r>
      <rPr>
        <sz val="10"/>
        <color theme="1"/>
        <rFont val="Calibri"/>
        <family val="2"/>
        <scheme val="minor"/>
      </rPr>
      <t xml:space="preserve">
</t>
    </r>
    <r>
      <rPr>
        <sz val="9"/>
        <color theme="1"/>
        <rFont val="Calibri"/>
        <family val="2"/>
        <scheme val="minor"/>
      </rPr>
      <t>(Si vous choisissez « autre », veuillez donner des détails dans la dernière colonne « Remarques »)</t>
    </r>
  </si>
  <si>
    <r>
      <rPr>
        <b/>
        <sz val="10"/>
        <color theme="1"/>
        <rFont val="Calibri"/>
        <family val="2"/>
        <scheme val="minor"/>
      </rPr>
      <t xml:space="preserve">Nom et activités de l’entreprise </t>
    </r>
    <r>
      <rPr>
        <sz val="10"/>
        <color theme="1"/>
        <rFont val="Calibri"/>
        <family val="2"/>
        <scheme val="minor"/>
      </rPr>
      <t xml:space="preserve">
</t>
    </r>
    <r>
      <rPr>
        <b/>
        <sz val="10"/>
        <color theme="1"/>
        <rFont val="Calibri"/>
        <family val="2"/>
        <scheme val="minor"/>
      </rPr>
      <t>(bref résumé)</t>
    </r>
    <r>
      <rPr>
        <sz val="10"/>
        <color theme="1"/>
        <rFont val="Calibri"/>
        <family val="2"/>
        <scheme val="minor"/>
      </rPr>
      <t xml:space="preserve">
</t>
    </r>
    <r>
      <rPr>
        <sz val="9"/>
        <color theme="1"/>
        <rFont val="Calibri"/>
        <family val="2"/>
        <scheme val="minor"/>
      </rPr>
      <t>Veuillez écrire le nom de l’entreprise une seule fois, à côté de la première option</t>
    </r>
  </si>
  <si>
    <r>
      <rPr>
        <b/>
        <sz val="24"/>
        <color theme="0"/>
        <rFont val="Arial"/>
        <family val="2"/>
      </rPr>
      <t>RÉSUMÉ</t>
    </r>
    <r>
      <rPr>
        <sz val="24"/>
        <color theme="0"/>
        <rFont val="Arial"/>
        <family val="2"/>
      </rPr>
      <t xml:space="preserve">
NIVEAU DU PARC</t>
    </r>
  </si>
  <si>
    <r>
      <rPr>
        <b/>
        <sz val="24"/>
        <color theme="0"/>
        <rFont val="Arial"/>
        <family val="2"/>
      </rPr>
      <t>RÉSUMÉ</t>
    </r>
    <r>
      <rPr>
        <sz val="24"/>
        <color theme="0"/>
        <rFont val="Arial"/>
        <family val="2"/>
      </rPr>
      <t xml:space="preserve">
AU NIVEAU DE L’ENTREPRISE</t>
    </r>
  </si>
  <si>
    <r>
      <rPr>
        <b/>
        <sz val="11"/>
        <color theme="1"/>
        <rFont val="Calibri"/>
        <family val="2"/>
        <scheme val="minor"/>
      </rPr>
      <t>Nombre total d’options RECP</t>
    </r>
  </si>
  <si>
    <r>
      <rPr>
        <sz val="11"/>
        <rFont val="Calibri"/>
        <family val="2"/>
        <scheme val="minor"/>
      </rPr>
      <t>CO</t>
    </r>
    <r>
      <rPr>
        <vertAlign val="subscript"/>
        <sz val="11"/>
        <rFont val="Calibri"/>
        <family val="2"/>
        <scheme val="minor"/>
      </rPr>
      <t>2</t>
    </r>
    <r>
      <rPr>
        <sz val="11"/>
        <rFont val="Calibri"/>
        <family val="2"/>
        <scheme val="minor"/>
      </rPr>
      <t>-eq</t>
    </r>
  </si>
  <si>
    <r>
      <rPr>
        <b/>
        <sz val="11"/>
        <rFont val="Calibri"/>
        <family val="2"/>
        <scheme val="minor"/>
      </rPr>
      <t>Premier rapport</t>
    </r>
  </si>
  <si>
    <r>
      <rPr>
        <b/>
        <sz val="11"/>
        <rFont val="Calibri"/>
        <family val="2"/>
        <scheme val="minor"/>
      </rPr>
      <t>Contrôle</t>
    </r>
  </si>
  <si>
    <r>
      <rPr>
        <sz val="11"/>
        <rFont val="Calibri"/>
        <family val="2"/>
        <scheme val="minor"/>
      </rPr>
      <t>0,5 jour-personne</t>
    </r>
  </si>
  <si>
    <r>
      <rPr>
        <sz val="11"/>
        <rFont val="Calibri"/>
        <family val="2"/>
        <scheme val="minor"/>
      </rPr>
      <t>1 jour-personne</t>
    </r>
  </si>
  <si>
    <r>
      <rPr>
        <sz val="11"/>
        <rFont val="Calibri"/>
        <family val="2"/>
        <scheme val="minor"/>
      </rPr>
      <t>1 jour-personne</t>
    </r>
  </si>
  <si>
    <r>
      <rPr>
        <sz val="10"/>
        <color theme="1" tint="0.499984740745262"/>
        <rFont val="Calibri"/>
        <family val="2"/>
        <scheme val="minor"/>
      </rPr>
      <t>Charbon</t>
    </r>
  </si>
  <si>
    <r>
      <rPr>
        <sz val="10"/>
        <color theme="1" tint="0.499984740745262"/>
        <rFont val="Calibri"/>
        <family val="2"/>
        <scheme val="minor"/>
      </rPr>
      <t>Attendu</t>
    </r>
  </si>
  <si>
    <r>
      <rPr>
        <sz val="10"/>
        <color theme="1" tint="0.499984740745262"/>
        <rFont val="Calibri"/>
        <family val="2"/>
        <scheme val="minor"/>
      </rPr>
      <t>Veuillez sélectionner</t>
    </r>
  </si>
  <si>
    <r>
      <rPr>
        <sz val="10"/>
        <color theme="1" tint="0.499984740745262"/>
        <rFont val="Calibri"/>
        <family val="2"/>
        <scheme val="minor"/>
      </rPr>
      <t>Peu probable</t>
    </r>
  </si>
  <si>
    <r>
      <rPr>
        <sz val="10"/>
        <color theme="1" tint="0.499984740745262"/>
        <rFont val="Calibri"/>
        <family val="2"/>
        <scheme val="minor"/>
      </rPr>
      <t>S/O</t>
    </r>
  </si>
  <si>
    <r>
      <rPr>
        <sz val="10"/>
        <color theme="1" tint="0.499984740745262"/>
        <rFont val="Calibri"/>
        <family val="2"/>
        <scheme val="minor"/>
      </rPr>
      <t>Mesuré</t>
    </r>
  </si>
  <si>
    <r>
      <rPr>
        <sz val="10"/>
        <color theme="1" tint="0.499984740745262"/>
        <rFont val="Calibri"/>
        <family val="2"/>
        <scheme val="minor"/>
      </rPr>
      <t>Veuillez sélectionner</t>
    </r>
  </si>
  <si>
    <r>
      <rPr>
        <sz val="10"/>
        <color theme="1" tint="0.499984740745262"/>
        <rFont val="Calibri"/>
        <family val="2"/>
        <scheme val="minor"/>
      </rPr>
      <t>Attendu</t>
    </r>
  </si>
  <si>
    <r>
      <rPr>
        <sz val="10"/>
        <color theme="1" tint="0.499984740745262"/>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</si>
  <si>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</si>
  <si>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</si>
  <si>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</si>
  <si>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</si>
  <si>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</si>
  <si>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</si>
  <si>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</si>
  <si>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</si>
  <si>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</si>
  <si>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</si>
  <si>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</si>
  <si>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</si>
  <si>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</si>
  <si>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</si>
  <si>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</si>
  <si>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</si>
  <si>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</si>
  <si>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</si>
  <si>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</si>
  <si>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</si>
  <si>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</si>
  <si>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</si>
  <si>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</si>
  <si>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</si>
  <si>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</si>
  <si>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</si>
  <si>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</si>
  <si>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</si>
  <si>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</si>
  <si>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</si>
  <si>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</si>
  <si>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</si>
  <si>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</si>
  <si>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</si>
  <si>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</si>
  <si>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</si>
  <si>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</si>
  <si>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</si>
  <si>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</si>
  <si>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</si>
  <si>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</si>
  <si>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</si>
  <si>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</si>
  <si>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</si>
  <si>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</si>
  <si>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</si>
  <si>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</si>
  <si>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</si>
  <si>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</si>
  <si>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</si>
  <si>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</si>
  <si>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</si>
  <si>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</si>
  <si>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</si>
  <si>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</si>
  <si>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</si>
  <si>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</si>
  <si>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</si>
  <si>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</si>
  <si>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</si>
  <si>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</si>
  <si>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</si>
  <si>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</si>
  <si>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</si>
  <si>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</si>
  <si>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</si>
  <si>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</si>
  <si>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</si>
  <si>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</si>
  <si>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</si>
  <si>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</si>
  <si>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</si>
  <si>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</si>
  <si>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</si>
  <si>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</si>
  <si>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</si>
  <si>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</si>
  <si>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</si>
  <si>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</si>
  <si>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</si>
  <si>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</si>
  <si>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</si>
  <si>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</si>
  <si>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</si>
  <si>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</si>
  <si>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</si>
  <si>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</si>
  <si>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</si>
  <si>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</si>
  <si>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</si>
  <si>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</si>
  <si>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</si>
  <si>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</si>
  <si>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</si>
  <si>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</si>
  <si>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</si>
  <si>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</si>
  <si>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</si>
  <si>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</si>
  <si>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</si>
  <si>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</si>
  <si>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</si>
  <si>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</si>
  <si>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</si>
  <si>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</si>
  <si>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</si>
  <si>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</si>
  <si>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</si>
  <si>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</si>
  <si>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</si>
  <si>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</si>
  <si>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</si>
  <si>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</si>
  <si>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</si>
  <si>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</si>
  <si>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</si>
  <si>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</si>
  <si>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</si>
  <si>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</si>
  <si>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</si>
  <si>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</si>
  <si>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</si>
  <si>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</si>
  <si>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</si>
  <si>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</si>
  <si>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</si>
  <si>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</si>
  <si>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</si>
  <si>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</si>
  <si>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</si>
  <si>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</si>
  <si>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</si>
  <si>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</si>
  <si>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</si>
  <si>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</si>
  <si>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</si>
  <si>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</si>
  <si>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</si>
  <si>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</si>
  <si>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</si>
  <si>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</si>
  <si>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</si>
  <si>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</si>
  <si>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</si>
  <si>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</si>
  <si>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</si>
  <si>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</si>
  <si>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</si>
  <si>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</si>
  <si>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</si>
  <si>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</si>
  <si>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</si>
  <si>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</si>
  <si>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</si>
  <si>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</si>
  <si>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</si>
  <si>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</si>
  <si>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</si>
  <si>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</si>
  <si>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</si>
  <si>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</si>
  <si>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</si>
  <si>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</si>
  <si>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</si>
  <si>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</si>
  <si>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</si>
  <si>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</si>
  <si>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</si>
  <si>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</si>
  <si>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</si>
  <si>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</si>
  <si>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</si>
  <si>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</si>
  <si>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</si>
  <si>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</si>
  <si>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</si>
  <si>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</si>
  <si>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</si>
  <si>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</si>
  <si>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</si>
  <si>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</si>
  <si>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</si>
  <si>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</si>
  <si>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</si>
  <si>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</si>
  <si>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</si>
  <si>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</si>
  <si>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</si>
  <si>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</si>
  <si>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</si>
  <si>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</si>
  <si>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</si>
  <si>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</si>
  <si>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</si>
  <si>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</si>
  <si>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</si>
  <si>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</si>
  <si>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</si>
  <si>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</si>
  <si>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</si>
  <si>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</si>
  <si>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</si>
  <si>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</si>
  <si>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</si>
  <si>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</si>
  <si>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</si>
  <si>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</si>
  <si>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</si>
  <si>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</si>
  <si>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</si>
  <si>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</si>
  <si>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</si>
  <si>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</si>
  <si>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</si>
  <si>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</si>
  <si>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</si>
  <si>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</si>
  <si>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</si>
  <si>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</si>
  <si>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</si>
  <si>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</si>
  <si>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</si>
  <si>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</si>
  <si>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</si>
  <si>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</si>
  <si>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</si>
  <si>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</si>
  <si>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</si>
  <si>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</si>
  <si>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</si>
  <si>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</si>
  <si>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</si>
  <si>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</si>
  <si>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</si>
  <si>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</si>
  <si>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</si>
  <si>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</si>
  <si>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</si>
  <si>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</si>
  <si>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</si>
  <si>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</si>
  <si>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</si>
  <si>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</si>
  <si>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</si>
  <si>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</si>
  <si>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</si>
  <si>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</si>
  <si>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</si>
  <si>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</si>
  <si>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</si>
  <si>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</si>
  <si>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</si>
  <si>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</si>
  <si>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</si>
  <si>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</si>
  <si>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</si>
  <si>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</si>
  <si>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</si>
  <si>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</si>
  <si>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</si>
  <si>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</si>
  <si>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</si>
  <si>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</si>
  <si>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</si>
  <si>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</si>
  <si>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</si>
  <si>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</si>
  <si>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</si>
  <si>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</si>
  <si>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</si>
  <si>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</si>
  <si>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</si>
  <si>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</si>
  <si>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</si>
  <si>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</si>
  <si>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</si>
  <si>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</si>
  <si>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</si>
  <si>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</si>
  <si>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</si>
  <si>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</si>
  <si>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</si>
  <si>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</si>
  <si>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</si>
  <si>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</si>
  <si>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</si>
  <si>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</si>
  <si>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</si>
  <si>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</si>
  <si>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</si>
  <si>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</si>
  <si>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</si>
  <si>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</si>
  <si>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</si>
  <si>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</si>
  <si>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</si>
  <si>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</si>
  <si>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sz val="10"/>
        <color theme="1"/>
        <rFont val="Calibri"/>
        <family val="2"/>
        <scheme val="minor"/>
      </rPr>
      <t>Veuillez sélectionner</t>
    </r>
  </si>
  <si>
    <r>
      <rPr>
        <b/>
        <sz val="11"/>
        <color theme="1"/>
        <rFont val="Arial"/>
        <family val="2"/>
      </rPr>
      <t>Nom du parc industriel</t>
    </r>
    <r>
      <rPr>
        <sz val="11"/>
        <color theme="1"/>
        <rFont val="Arial"/>
        <family val="2"/>
      </rPr>
      <t> </t>
    </r>
    <r>
      <rPr>
        <b/>
        <sz val="11"/>
        <color theme="1"/>
        <rFont val="Arial"/>
        <family val="2"/>
      </rPr>
      <t>:</t>
    </r>
  </si>
  <si>
    <r>
      <rPr>
        <b/>
        <sz val="11"/>
        <color theme="0"/>
        <rFont val="Calibri"/>
        <family val="2"/>
        <scheme val="minor"/>
      </rPr>
      <t>Outil de suivi RECP de l’ONUDI (V2)</t>
    </r>
  </si>
  <si>
    <r>
      <rPr>
        <b/>
        <sz val="11"/>
        <color theme="1"/>
        <rFont val="Arial"/>
        <family val="2"/>
      </rPr>
      <t>Nom du parc industriel</t>
    </r>
    <r>
      <rPr>
        <sz val="11"/>
        <color theme="1"/>
        <rFont val="Arial"/>
        <family val="2"/>
      </rPr>
      <t> </t>
    </r>
    <r>
      <rPr>
        <b/>
        <sz val="11"/>
        <color theme="1"/>
        <rFont val="Arial"/>
        <family val="2"/>
      </rPr>
      <t>:</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</si>
  <si>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</si>
  <si>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</si>
  <si>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</si>
  <si>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</si>
  <si>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</si>
  <si>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</si>
  <si>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xml:space="preserve">- Mise en œuvre probable </t>
    </r>
  </si>
  <si>
    <r>
      <rPr>
        <i/>
        <sz val="11"/>
        <color theme="0" tint="-0.499984740745262"/>
        <rFont val="Calibri"/>
        <family val="2"/>
        <scheme val="minor"/>
      </rPr>
      <t>- Peu probable</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</si>
  <si>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</si>
  <si>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</si>
  <si>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xml:space="preserve">- Mise en œuvre probable </t>
    </r>
  </si>
  <si>
    <r>
      <rPr>
        <i/>
        <sz val="11"/>
        <color theme="0" tint="-0.499984740745262"/>
        <rFont val="Calibri"/>
        <family val="2"/>
        <scheme val="minor"/>
      </rPr>
      <t>- Peu probable</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</si>
  <si>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</si>
  <si>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</si>
  <si>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xml:space="preserve">- Mise en œuvre probable </t>
    </r>
  </si>
  <si>
    <r>
      <rPr>
        <i/>
        <sz val="11"/>
        <color theme="0" tint="-0.499984740745262"/>
        <rFont val="Calibri"/>
        <family val="2"/>
        <scheme val="minor"/>
      </rPr>
      <t>- Peu probable</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</si>
  <si>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</si>
  <si>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</si>
  <si>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Peu probable</t>
    </r>
  </si>
  <si>
    <r>
      <rPr>
        <b/>
        <sz val="11"/>
        <color theme="1" tint="0.34998626667073579"/>
        <rFont val="Calibri"/>
        <family val="2"/>
        <scheme val="minor"/>
      </rPr>
      <t>an</t>
    </r>
  </si>
  <si>
    <r>
      <rPr>
        <i/>
        <sz val="11"/>
        <color theme="0" tint="-0.499984740745262"/>
        <rFont val="Calibri"/>
        <family val="2"/>
        <scheme val="minor"/>
      </rPr>
      <t>- Mise en œuvre</t>
    </r>
  </si>
  <si>
    <r>
      <rPr>
        <i/>
        <sz val="11"/>
        <color theme="0" tint="-0.499984740745262"/>
        <rFont val="Calibri"/>
        <family val="2"/>
        <scheme val="minor"/>
      </rPr>
      <t>- Mise en œuvre prévue</t>
    </r>
  </si>
  <si>
    <r>
      <rPr>
        <i/>
        <sz val="11"/>
        <color theme="0" tint="-0.499984740745262"/>
        <rFont val="Calibri"/>
        <family val="2"/>
        <scheme val="minor"/>
      </rPr>
      <t>- Mise en œuvre probable</t>
    </r>
  </si>
  <si>
    <r>
      <rPr>
        <i/>
        <sz val="11"/>
        <color theme="0" tint="-0.499984740745262"/>
        <rFont val="Calibri"/>
        <family val="2"/>
        <scheme val="minor"/>
      </rPr>
      <t>- Peu probable</t>
    </r>
  </si>
  <si>
    <t>Veuillez sélectionner</t>
  </si>
  <si>
    <r>
      <t>OUTIL DE SUIVI DU RECP</t>
    </r>
    <r>
      <rPr>
        <sz val="20"/>
        <color theme="0"/>
        <rFont val="Arial"/>
        <family val="2"/>
      </rPr>
      <t> </t>
    </r>
    <r>
      <rPr>
        <b/>
        <sz val="20"/>
        <color theme="0"/>
        <rFont val="Arial"/>
        <family val="2"/>
      </rPr>
      <t xml:space="preserve">: </t>
    </r>
    <r>
      <rPr>
        <sz val="20"/>
        <color theme="0"/>
        <rFont val="Arial"/>
        <family val="2"/>
      </rPr>
      <t>INSTRUCTIONS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</si>
</sst>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yy"/>
    <numFmt numFmtId="165" formatCode="mm\/\Y\Y\Y\Y"/>
  </numFmts>
  <fonts count="61">
    <font>
      <sz val="11"/>
      <color theme="1"/>
      <name val="Calibri"/>
      <family val="2"/>
      <scheme val="minor"/>
    </font>
    <font>
      <sz val="10"/>
      <color theme="1"/>
      <name val="Calibri"/>
      <family val="2"/>
      <charset val="136"/>
      <scheme val="minor"/>
    </font>
    <font>
      <u/>
      <sz val="11"/>
      <color theme="10"/>
      <name val="Calibri"/>
      <family val="2"/>
      <scheme val="minor"/>
    </font>
    <font>
      <b/>
      <sz val="11"/>
      <color theme="1"/>
      <name val="Calibri"/>
      <family val="2"/>
      <scheme val="minor"/>
    </font>
    <font>
      <sz val="8"/>
      <color theme="1"/>
      <name val="Calibri"/>
      <family val="2"/>
      <charset val="204"/>
      <scheme val="minor"/>
    </font>
    <font>
      <sz val="8"/>
      <color theme="1"/>
      <name val="Calibri"/>
      <family val="2"/>
      <scheme val="minor"/>
    </font>
    <font>
      <sz val="11"/>
      <name val="Calibri"/>
      <family val="2"/>
      <scheme val="minor"/>
    </font>
    <font>
      <b/>
      <sz val="10"/>
      <name val="Calibri"/>
      <family val="2"/>
      <scheme val="minor"/>
    </font>
    <font>
      <sz val="10"/>
      <color theme="1"/>
      <name val="Calibri"/>
      <family val="2"/>
      <scheme val="minor"/>
    </font>
    <font>
      <b/>
      <sz val="10"/>
      <color theme="1"/>
      <name val="Calibri"/>
      <family val="2"/>
      <scheme val="minor"/>
    </font>
    <font>
      <b/>
      <vertAlign val="subscript"/>
      <sz val="10"/>
      <color theme="1"/>
      <name val="Calibri"/>
      <family val="2"/>
      <scheme val="minor"/>
    </font>
    <font>
      <b/>
      <vertAlign val="superscript"/>
      <sz val="10"/>
      <color theme="1"/>
      <name val="Calibri"/>
      <family val="2"/>
      <scheme val="minor"/>
    </font>
    <font>
      <sz val="9"/>
      <color theme="1"/>
      <name val="Calibri"/>
      <family val="2"/>
      <scheme val="minor"/>
    </font>
    <font>
      <sz val="8"/>
      <name val="Calibri"/>
      <family val="2"/>
      <scheme val="minor"/>
    </font>
    <font>
      <u/>
      <sz val="11"/>
      <color theme="11"/>
      <name val="Calibri"/>
      <family val="2"/>
      <scheme val="minor"/>
    </font>
    <font>
      <b/>
      <sz val="11"/>
      <name val="Calibri"/>
      <family val="2"/>
      <scheme val="minor"/>
    </font>
    <font>
      <b/>
      <sz val="24"/>
      <color theme="0"/>
      <name val="Arial"/>
      <family val="2"/>
    </font>
    <font>
      <sz val="24"/>
      <color theme="0"/>
      <name val="Arial"/>
      <family val="2"/>
    </font>
    <font>
      <b/>
      <sz val="11"/>
      <color theme="1"/>
      <name val="Arial"/>
      <family val="2"/>
    </font>
    <font>
      <b/>
      <sz val="11"/>
      <color theme="0"/>
      <name val="Calibri"/>
      <family val="2"/>
      <scheme val="minor"/>
    </font>
    <font>
      <sz val="10"/>
      <color theme="1" tint="0.34998626667073579"/>
      <name val="Calibri"/>
      <family val="2"/>
      <scheme val="minor"/>
    </font>
    <font>
      <b/>
      <sz val="12"/>
      <color theme="0"/>
      <name val="Calibri"/>
      <family val="2"/>
      <scheme val="minor"/>
    </font>
    <font>
      <sz val="10"/>
      <color theme="1" tint="0.499984740745262"/>
      <name val="Calibri"/>
      <family val="2"/>
      <scheme val="minor"/>
    </font>
    <font>
      <sz val="11"/>
      <color theme="1" tint="0.34998626667073579"/>
      <name val="Calibri"/>
      <family val="2"/>
      <scheme val="minor"/>
    </font>
    <font>
      <b/>
      <sz val="12"/>
      <color theme="1"/>
      <name val="Calibri"/>
      <family val="2"/>
      <scheme val="minor"/>
    </font>
    <font>
      <b/>
      <sz val="11"/>
      <color rgb="FF4C1966"/>
      <name val="Calibri"/>
      <family val="2"/>
      <scheme val="minor"/>
    </font>
    <font>
      <b/>
      <sz val="14"/>
      <color rgb="FFD32D20"/>
      <name val="Calibri"/>
      <family val="2"/>
      <scheme val="minor"/>
    </font>
    <font>
      <sz val="11"/>
      <color rgb="FFFF0000"/>
      <name val="Calibri"/>
      <family val="2"/>
      <scheme val="minor"/>
    </font>
    <font>
      <b/>
      <sz val="20"/>
      <color theme="0"/>
      <name val="Arial"/>
      <family val="2"/>
    </font>
    <font>
      <sz val="20"/>
      <color theme="0"/>
      <name val="Arial"/>
      <family val="2"/>
    </font>
    <font>
      <b/>
      <sz val="11"/>
      <color theme="0"/>
      <name val="Arial"/>
      <family val="2"/>
    </font>
    <font>
      <b/>
      <sz val="14"/>
      <color theme="0"/>
      <name val="Arial"/>
      <family val="2"/>
    </font>
    <font>
      <b/>
      <sz val="14"/>
      <color rgb="FF81BD38"/>
      <name val="Arial"/>
      <family val="2"/>
    </font>
    <font>
      <b/>
      <sz val="14"/>
      <color theme="1" tint="0.34998626667073579"/>
      <name val="Calibri"/>
      <family val="2"/>
      <scheme val="minor"/>
    </font>
    <font>
      <b/>
      <sz val="14"/>
      <color theme="1" tint="0.499984740745262"/>
      <name val="Calibri"/>
      <family val="2"/>
      <scheme val="minor"/>
    </font>
    <font>
      <b/>
      <sz val="14"/>
      <color theme="0"/>
      <name val="Calibri"/>
      <family val="2"/>
      <scheme val="minor"/>
    </font>
    <font>
      <i/>
      <sz val="11"/>
      <name val="Calibri"/>
      <family val="2"/>
      <scheme val="minor"/>
    </font>
    <font>
      <sz val="12"/>
      <color theme="1"/>
      <name val="Calibri"/>
      <family val="2"/>
      <scheme val="minor"/>
    </font>
    <font>
      <b/>
      <sz val="12"/>
      <color rgb="FF4C1966"/>
      <name val="Calibri"/>
      <family val="2"/>
      <scheme val="minor"/>
    </font>
    <font>
      <sz val="5"/>
      <name val="Calibri"/>
      <family val="2"/>
      <scheme val="minor"/>
    </font>
    <font>
      <b/>
      <sz val="14"/>
      <color rgb="FFFFC000"/>
      <name val="Calibri"/>
      <family val="2"/>
      <scheme val="minor"/>
    </font>
    <font>
      <b/>
      <sz val="11"/>
      <color rgb="FFFFC000"/>
      <name val="Calibri"/>
      <family val="2"/>
      <scheme val="minor"/>
    </font>
    <font>
      <b/>
      <sz val="12"/>
      <color rgb="FFD32D20"/>
      <name val="Calibri"/>
      <family val="2"/>
      <scheme val="minor"/>
    </font>
    <font>
      <i/>
      <sz val="11"/>
      <color theme="0" tint="-0.499984740745262"/>
      <name val="Calibri"/>
      <family val="2"/>
      <scheme val="minor"/>
    </font>
    <font>
      <vertAlign val="subscript"/>
      <sz val="11"/>
      <name val="Calibri"/>
      <family val="2"/>
      <scheme val="minor"/>
    </font>
    <font>
      <b/>
      <sz val="16"/>
      <color theme="0"/>
      <name val="Calibri"/>
      <family val="2"/>
      <scheme val="minor"/>
    </font>
    <font>
      <b/>
      <sz val="16"/>
      <name val="Calibri"/>
      <family val="2"/>
      <scheme val="minor"/>
    </font>
    <font>
      <b/>
      <sz val="24"/>
      <color theme="0"/>
      <name val="Calibri"/>
      <family val="2"/>
      <scheme val="minor"/>
    </font>
    <font>
      <b/>
      <i/>
      <sz val="12"/>
      <name val="Calibri"/>
      <family val="2"/>
      <scheme val="minor"/>
    </font>
    <font>
      <b/>
      <sz val="12"/>
      <name val="Calibri"/>
      <family val="2"/>
      <scheme val="minor"/>
    </font>
    <font>
      <i/>
      <sz val="11"/>
      <color theme="1"/>
      <name val="Calibri"/>
      <family val="2"/>
      <scheme val="minor"/>
    </font>
    <font>
      <b/>
      <vertAlign val="subscript"/>
      <sz val="11"/>
      <name val="Calibri"/>
      <family val="2"/>
      <scheme val="minor"/>
    </font>
    <font>
      <vertAlign val="superscript"/>
      <sz val="11"/>
      <name val="Calibri"/>
      <family val="2"/>
      <scheme val="minor"/>
    </font>
    <font>
      <i/>
      <vertAlign val="superscript"/>
      <sz val="11"/>
      <name val="Calibri"/>
      <family val="2"/>
      <scheme val="minor"/>
    </font>
    <font>
      <vertAlign val="superscript"/>
      <sz val="11"/>
      <color theme="1"/>
      <name val="Calibri"/>
      <family val="2"/>
      <scheme val="minor"/>
    </font>
    <font>
      <b/>
      <sz val="11"/>
      <color theme="1" tint="0.34998626667073579"/>
      <name val="Calibri"/>
      <family val="2"/>
      <scheme val="minor"/>
    </font>
    <font>
      <b/>
      <vertAlign val="subscript"/>
      <sz val="11"/>
      <color theme="1"/>
      <name val="Calibri"/>
      <family val="2"/>
      <scheme val="minor"/>
    </font>
    <font>
      <sz val="14"/>
      <color theme="0"/>
      <name val="Calibri"/>
      <family val="2"/>
      <scheme val="minor"/>
    </font>
    <font>
      <sz val="12"/>
      <color rgb="FFD32D20"/>
      <name val="Calibri"/>
      <family val="2"/>
      <scheme val="minor"/>
    </font>
    <font>
      <sz val="14"/>
      <color rgb="FFD32D20"/>
      <name val="Calibri"/>
      <family val="2"/>
      <scheme val="minor"/>
    </font>
    <font>
      <sz val="11"/>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6DE"/>
        <bgColor indexed="64"/>
      </patternFill>
    </fill>
    <fill>
      <patternFill patternType="solid">
        <fgColor rgb="FFD32D20"/>
        <bgColor indexed="64"/>
      </patternFill>
    </fill>
    <fill>
      <patternFill patternType="solid">
        <fgColor rgb="FF005394"/>
        <bgColor indexed="64"/>
      </patternFill>
    </fill>
    <fill>
      <patternFill patternType="solid">
        <fgColor rgb="FFF9C51F"/>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rgb="FFE9E9E9"/>
        <bgColor indexed="64"/>
      </patternFill>
    </fill>
    <fill>
      <patternFill patternType="solid">
        <fgColor rgb="FFD9E1F2"/>
        <bgColor indexed="64"/>
      </patternFill>
    </fill>
  </fills>
  <borders count="6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diagonal/>
    </border>
    <border>
      <left style="hair">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medium">
        <color indexed="64"/>
      </bottom>
      <diagonal/>
    </border>
    <border>
      <left style="hair">
        <color auto="1"/>
      </left>
      <right style="hair">
        <color auto="1"/>
      </right>
      <top style="thin">
        <color auto="1"/>
      </top>
      <bottom style="medium">
        <color indexed="64"/>
      </bottom>
      <diagonal/>
    </border>
    <border>
      <left style="hair">
        <color auto="1"/>
      </left>
      <right style="thin">
        <color auto="1"/>
      </right>
      <top style="thin">
        <color auto="1"/>
      </top>
      <bottom style="medium">
        <color indexed="64"/>
      </bottom>
      <diagonal/>
    </border>
    <border>
      <left style="hair">
        <color auto="1"/>
      </left>
      <right/>
      <top style="thin">
        <color auto="1"/>
      </top>
      <bottom style="medium">
        <color indexed="64"/>
      </bottom>
      <diagonal/>
    </border>
    <border>
      <left/>
      <right style="hair">
        <color auto="1"/>
      </right>
      <top style="thin">
        <color auto="1"/>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0" tint="-0.499984740745262"/>
      </left>
      <right/>
      <top/>
      <bottom/>
      <diagonal/>
    </border>
    <border>
      <left/>
      <right style="medium">
        <color theme="0"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rgb="FFD32D20"/>
      </left>
      <right/>
      <top style="medium">
        <color rgb="FFD32D20"/>
      </top>
      <bottom/>
      <diagonal/>
    </border>
    <border>
      <left/>
      <right/>
      <top style="medium">
        <color rgb="FFD32D20"/>
      </top>
      <bottom/>
      <diagonal/>
    </border>
    <border>
      <left/>
      <right style="medium">
        <color rgb="FFD32D20"/>
      </right>
      <top style="medium">
        <color rgb="FFD32D20"/>
      </top>
      <bottom/>
      <diagonal/>
    </border>
    <border>
      <left style="medium">
        <color rgb="FFD32D20"/>
      </left>
      <right/>
      <top/>
      <bottom/>
      <diagonal/>
    </border>
    <border>
      <left/>
      <right style="medium">
        <color rgb="FFD32D20"/>
      </right>
      <top/>
      <bottom/>
      <diagonal/>
    </border>
    <border>
      <left style="medium">
        <color rgb="FFD32D20"/>
      </left>
      <right/>
      <top/>
      <bottom style="medium">
        <color rgb="FFD32D20"/>
      </bottom>
      <diagonal/>
    </border>
    <border>
      <left/>
      <right/>
      <top/>
      <bottom style="medium">
        <color rgb="FFD32D20"/>
      </bottom>
      <diagonal/>
    </border>
    <border>
      <left/>
      <right style="medium">
        <color rgb="FFD32D20"/>
      </right>
      <top/>
      <bottom style="medium">
        <color rgb="FFD32D20"/>
      </bottom>
      <diagonal/>
    </border>
    <border>
      <left style="thin">
        <color auto="1"/>
      </left>
      <right style="thin">
        <color auto="1"/>
      </right>
      <top style="thin">
        <color auto="1"/>
      </top>
      <bottom/>
      <diagonal/>
    </border>
    <border>
      <left style="medium">
        <color rgb="FFC00000"/>
      </left>
      <right/>
      <top style="medium">
        <color rgb="FFC00000"/>
      </top>
      <bottom style="thin">
        <color rgb="FFC00000"/>
      </bottom>
      <diagonal/>
    </border>
    <border>
      <left/>
      <right/>
      <top style="medium">
        <color rgb="FFC00000"/>
      </top>
      <bottom style="thin">
        <color rgb="FFC00000"/>
      </bottom>
      <diagonal/>
    </border>
    <border>
      <left/>
      <right style="medium">
        <color rgb="FFC00000"/>
      </right>
      <top style="medium">
        <color rgb="FFC00000"/>
      </top>
      <bottom style="thin">
        <color rgb="FFC00000"/>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1">
    <xf numFmtId="0" fontId="0" fillId="0" borderId="0"/>
    <xf numFmtId="0" fontId="2"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5" fillId="8" borderId="4" applyAlignment="0">
      <alignment horizontal="righ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cellStyleXfs>
  <cellXfs count="338">
    <xf numFmtId="0" fontId="0" fillId="0" borderId="0" xfId="0"/>
    <xf numFmtId="0" fontId="5" fillId="0" borderId="0" xfId="0" applyFont="1"/>
    <xf numFmtId="49" fontId="5" fillId="0" borderId="0" xfId="0" applyNumberFormat="1" applyFont="1"/>
    <xf numFmtId="0" fontId="5" fillId="0" borderId="0" xfId="0" applyFont="1" applyAlignment="1">
      <alignment wrapText="1"/>
    </xf>
    <xf numFmtId="0" fontId="0" fillId="0" borderId="0" xfId="0" applyProtection="1">
      <protection hidden="1"/>
    </xf>
    <xf numFmtId="0" fontId="0" fillId="0" borderId="0" xfId="0" applyAlignment="1" applyProtection="1">
      <alignment horizontal="left" vertical="center"/>
      <protection hidden="1"/>
    </xf>
    <xf numFmtId="0" fontId="7" fillId="0" borderId="0" xfId="0" applyFont="1" applyAlignment="1" applyProtection="1">
      <alignment vertical="center"/>
      <protection hidden="1"/>
    </xf>
    <xf numFmtId="0" fontId="8" fillId="0" borderId="0" xfId="0" applyFont="1" applyProtection="1">
      <protection hidden="1"/>
    </xf>
    <xf numFmtId="0" fontId="12" fillId="0" borderId="0" xfId="0" applyFont="1" applyProtection="1">
      <protection hidden="1"/>
    </xf>
    <xf numFmtId="0" fontId="5" fillId="0" borderId="0" xfId="0" applyFont="1" applyAlignment="1">
      <alignment horizontal="left" wrapText="1"/>
    </xf>
    <xf numFmtId="0" fontId="0" fillId="6" borderId="0" xfId="0" applyFill="1" applyAlignment="1">
      <alignment wrapText="1"/>
    </xf>
    <xf numFmtId="0" fontId="0" fillId="0" borderId="0" xfId="0" applyAlignment="1">
      <alignment wrapText="1"/>
    </xf>
    <xf numFmtId="0" fontId="16" fillId="6" borderId="0" xfId="0" applyFont="1" applyFill="1" applyAlignment="1">
      <alignment vertical="center" wrapText="1"/>
    </xf>
    <xf numFmtId="0" fontId="9" fillId="0" borderId="0" xfId="0" applyFont="1" applyAlignment="1">
      <alignment horizontal="right" vertical="center"/>
    </xf>
    <xf numFmtId="0" fontId="5" fillId="0" borderId="0" xfId="0" applyFont="1" applyAlignment="1">
      <alignment vertical="center"/>
    </xf>
    <xf numFmtId="49" fontId="5" fillId="0" borderId="0" xfId="0" applyNumberFormat="1" applyFont="1" applyAlignment="1">
      <alignment vertical="center"/>
    </xf>
    <xf numFmtId="0" fontId="5" fillId="0" borderId="0" xfId="0" applyFont="1" applyAlignment="1">
      <alignment horizontal="left" vertical="center" wrapText="1"/>
    </xf>
    <xf numFmtId="0" fontId="5" fillId="0" borderId="0" xfId="0" applyFont="1" applyAlignment="1">
      <alignment vertical="center" wrapText="1"/>
    </xf>
    <xf numFmtId="0" fontId="1" fillId="0" borderId="0" xfId="0" applyFont="1" applyAlignment="1">
      <alignment vertical="center"/>
    </xf>
    <xf numFmtId="0" fontId="5" fillId="0" borderId="0" xfId="0" applyFont="1" applyAlignment="1" applyProtection="1">
      <alignment vertical="center"/>
      <protection hidden="1"/>
    </xf>
    <xf numFmtId="0" fontId="5" fillId="0" borderId="0" xfId="0" applyFont="1" applyAlignment="1" applyProtection="1">
      <alignment horizontal="left" vertical="center" wrapText="1"/>
      <protection hidden="1"/>
    </xf>
    <xf numFmtId="0" fontId="4" fillId="0" borderId="0" xfId="0" applyFont="1" applyAlignment="1" applyProtection="1">
      <alignment vertical="center"/>
      <protection hidden="1"/>
    </xf>
    <xf numFmtId="49" fontId="5"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0" fontId="1" fillId="5" borderId="0" xfId="0" applyFont="1" applyFill="1" applyAlignment="1">
      <alignment vertical="center"/>
    </xf>
    <xf numFmtId="0" fontId="1" fillId="3" borderId="0" xfId="0" applyFont="1" applyFill="1" applyAlignment="1">
      <alignment vertical="center"/>
    </xf>
    <xf numFmtId="0" fontId="22" fillId="0" borderId="0" xfId="0" applyFont="1" applyAlignment="1">
      <alignment vertical="center"/>
    </xf>
    <xf numFmtId="0" fontId="22" fillId="5" borderId="11" xfId="0" applyFont="1" applyFill="1" applyBorder="1" applyAlignment="1">
      <alignment vertical="center"/>
    </xf>
    <xf numFmtId="0" fontId="22" fillId="5" borderId="0" xfId="0" applyFont="1" applyFill="1" applyAlignment="1">
      <alignment vertical="center"/>
    </xf>
    <xf numFmtId="0" fontId="3" fillId="2" borderId="14" xfId="0" applyFont="1" applyFill="1" applyBorder="1" applyAlignment="1">
      <alignment vertical="center" wrapText="1"/>
    </xf>
    <xf numFmtId="0" fontId="0" fillId="0" borderId="0" xfId="0" applyAlignment="1" applyProtection="1">
      <alignment vertical="center"/>
      <protection hidden="1"/>
    </xf>
    <xf numFmtId="0" fontId="9" fillId="3" borderId="0" xfId="0" applyFont="1" applyFill="1" applyAlignment="1" applyProtection="1">
      <alignment horizontal="left" vertical="center"/>
      <protection hidden="1"/>
    </xf>
    <xf numFmtId="0" fontId="3" fillId="3" borderId="0" xfId="0" applyFont="1" applyFill="1" applyAlignment="1" applyProtection="1">
      <alignment horizontal="center" vertical="center"/>
      <protection hidden="1"/>
    </xf>
    <xf numFmtId="0" fontId="3" fillId="4" borderId="14" xfId="0" applyFont="1" applyFill="1" applyBorder="1" applyAlignment="1">
      <alignment vertical="center" wrapText="1"/>
    </xf>
    <xf numFmtId="0" fontId="3" fillId="2" borderId="3" xfId="0" applyFont="1" applyFill="1" applyBorder="1" applyAlignment="1">
      <alignment horizontal="left" vertical="center" wrapText="1" indent="1"/>
    </xf>
    <xf numFmtId="0" fontId="12" fillId="3" borderId="5" xfId="0" applyFont="1" applyFill="1" applyBorder="1" applyAlignment="1" applyProtection="1">
      <alignment horizontal="left" vertical="center" wrapText="1" indent="1"/>
      <protection hidden="1"/>
    </xf>
    <xf numFmtId="0" fontId="12" fillId="3" borderId="4" xfId="0" applyFont="1" applyFill="1" applyBorder="1" applyAlignment="1" applyProtection="1">
      <alignment horizontal="left" vertical="center" wrapText="1" indent="1"/>
      <protection hidden="1"/>
    </xf>
    <xf numFmtId="0" fontId="12" fillId="3" borderId="1" xfId="0" applyFont="1" applyFill="1" applyBorder="1" applyAlignment="1" applyProtection="1">
      <alignment horizontal="left" vertical="center" wrapText="1" indent="1"/>
      <protection hidden="1"/>
    </xf>
    <xf numFmtId="0" fontId="3" fillId="2" borderId="6" xfId="0" applyFont="1" applyFill="1" applyBorder="1" applyAlignment="1">
      <alignment horizontal="left" vertical="center" wrapText="1" indent="1"/>
    </xf>
    <xf numFmtId="0" fontId="3" fillId="2" borderId="13" xfId="0" applyFont="1" applyFill="1" applyBorder="1" applyAlignment="1">
      <alignment horizontal="left" vertical="center" wrapText="1"/>
    </xf>
    <xf numFmtId="0" fontId="24" fillId="4" borderId="14" xfId="0" applyFont="1" applyFill="1" applyBorder="1" applyAlignment="1">
      <alignment vertical="center" wrapText="1"/>
    </xf>
    <xf numFmtId="3" fontId="15" fillId="2" borderId="12" xfId="0" applyNumberFormat="1" applyFont="1" applyFill="1" applyBorder="1" applyAlignment="1">
      <alignment horizontal="center" vertical="center" wrapText="1"/>
    </xf>
    <xf numFmtId="3" fontId="15" fillId="4" borderId="12" xfId="0" applyNumberFormat="1" applyFont="1" applyFill="1" applyBorder="1" applyAlignment="1">
      <alignment horizontal="center" vertical="center" wrapText="1"/>
    </xf>
    <xf numFmtId="0" fontId="0" fillId="6" borderId="0" xfId="0" applyFill="1" applyAlignment="1">
      <alignment horizontal="center" wrapText="1"/>
    </xf>
    <xf numFmtId="0" fontId="16" fillId="6" borderId="0" xfId="0" applyFont="1" applyFill="1" applyAlignment="1">
      <alignment horizontal="center" vertical="center" wrapText="1"/>
    </xf>
    <xf numFmtId="49" fontId="5" fillId="0" borderId="0" xfId="0" applyNumberFormat="1" applyFont="1" applyAlignment="1">
      <alignment horizontal="center" vertical="center"/>
    </xf>
    <xf numFmtId="0" fontId="0" fillId="0" borderId="0" xfId="0" applyAlignment="1" applyProtection="1">
      <alignment horizontal="center"/>
      <protection hidden="1"/>
    </xf>
    <xf numFmtId="0" fontId="23" fillId="2" borderId="7" xfId="0" applyFont="1" applyFill="1" applyBorder="1" applyAlignment="1">
      <alignment horizontal="center" vertical="center" wrapText="1"/>
    </xf>
    <xf numFmtId="0" fontId="23"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pplyProtection="1">
      <alignment horizontal="center" vertical="center"/>
      <protection hidden="1"/>
    </xf>
    <xf numFmtId="0" fontId="5" fillId="0" borderId="0" xfId="0" applyFont="1" applyAlignment="1">
      <alignment horizontal="center"/>
    </xf>
    <xf numFmtId="4" fontId="15" fillId="4" borderId="12" xfId="0" applyNumberFormat="1" applyFont="1" applyFill="1" applyBorder="1" applyAlignment="1">
      <alignment horizontal="center" vertical="center" wrapText="1"/>
    </xf>
    <xf numFmtId="0" fontId="0" fillId="0" borderId="0" xfId="0" applyAlignment="1">
      <alignment vertical="center"/>
    </xf>
    <xf numFmtId="49" fontId="5" fillId="0" borderId="0" xfId="0" applyNumberFormat="1" applyFont="1" applyAlignment="1" applyProtection="1">
      <alignment horizontal="center" vertical="center"/>
      <protection hidden="1"/>
    </xf>
    <xf numFmtId="49" fontId="5" fillId="0" borderId="0" xfId="0" applyNumberFormat="1" applyFont="1" applyAlignment="1">
      <alignment horizontal="center"/>
    </xf>
    <xf numFmtId="2" fontId="0" fillId="6" borderId="0" xfId="0" applyNumberFormat="1" applyFill="1" applyAlignment="1">
      <alignment wrapText="1"/>
    </xf>
    <xf numFmtId="2" fontId="5" fillId="0" borderId="0" xfId="0" applyNumberFormat="1" applyFont="1" applyAlignment="1">
      <alignment vertical="center"/>
    </xf>
    <xf numFmtId="2" fontId="5" fillId="0" borderId="0" xfId="0" applyNumberFormat="1" applyFont="1" applyAlignment="1" applyProtection="1">
      <alignment vertical="center"/>
      <protection hidden="1"/>
    </xf>
    <xf numFmtId="2" fontId="5" fillId="0" borderId="0" xfId="0" applyNumberFormat="1" applyFont="1"/>
    <xf numFmtId="165" fontId="20" fillId="5" borderId="10" xfId="0" applyNumberFormat="1" applyFont="1" applyFill="1" applyBorder="1" applyAlignment="1" applyProtection="1">
      <alignment horizontal="center" vertical="center" wrapText="1"/>
      <protection locked="0"/>
    </xf>
    <xf numFmtId="0" fontId="20" fillId="5" borderId="4" xfId="0" applyFont="1" applyFill="1" applyBorder="1" applyAlignment="1" applyProtection="1">
      <alignment horizontal="center" vertical="center" wrapText="1"/>
      <protection locked="0"/>
    </xf>
    <xf numFmtId="165" fontId="20" fillId="5" borderId="10" xfId="0" applyNumberFormat="1" applyFont="1" applyFill="1" applyBorder="1" applyAlignment="1" applyProtection="1">
      <alignment horizontal="left" vertical="center" wrapText="1" indent="1"/>
      <protection locked="0"/>
    </xf>
    <xf numFmtId="0" fontId="20" fillId="5" borderId="4" xfId="0" applyFont="1" applyFill="1" applyBorder="1" applyAlignment="1" applyProtection="1">
      <alignment horizontal="left" vertical="center" wrapText="1" indent="1"/>
      <protection locked="0"/>
    </xf>
    <xf numFmtId="0" fontId="22" fillId="14" borderId="9" xfId="0" applyFont="1" applyFill="1" applyBorder="1" applyAlignment="1" applyProtection="1">
      <alignment horizontal="center" vertical="center" wrapText="1"/>
      <protection hidden="1"/>
    </xf>
    <xf numFmtId="0" fontId="22" fillId="14" borderId="17" xfId="0" applyFont="1" applyFill="1" applyBorder="1" applyAlignment="1" applyProtection="1">
      <alignment horizontal="center" vertical="center" wrapText="1"/>
      <protection hidden="1"/>
    </xf>
    <xf numFmtId="0" fontId="22" fillId="14" borderId="8" xfId="0" applyFont="1" applyFill="1" applyBorder="1" applyAlignment="1" applyProtection="1">
      <alignment horizontal="center" vertical="center" wrapText="1"/>
      <protection hidden="1"/>
    </xf>
    <xf numFmtId="0" fontId="22" fillId="14" borderId="22" xfId="0" applyFont="1" applyFill="1" applyBorder="1" applyAlignment="1" applyProtection="1">
      <alignment horizontal="center" vertical="center" wrapText="1"/>
      <protection hidden="1"/>
    </xf>
    <xf numFmtId="0" fontId="22" fillId="14" borderId="23" xfId="0" applyFont="1" applyFill="1" applyBorder="1" applyAlignment="1" applyProtection="1">
      <alignment horizontal="center" vertical="center" wrapText="1"/>
      <protection hidden="1"/>
    </xf>
    <xf numFmtId="0" fontId="22" fillId="14" borderId="21" xfId="0" applyFont="1" applyFill="1" applyBorder="1" applyAlignment="1" applyProtection="1">
      <alignment horizontal="center" vertical="center" wrapText="1"/>
      <protection hidden="1"/>
    </xf>
    <xf numFmtId="0" fontId="19" fillId="6" borderId="0" xfId="0" applyFont="1" applyFill="1"/>
    <xf numFmtId="0" fontId="22" fillId="14" borderId="8" xfId="0" applyFont="1" applyFill="1" applyBorder="1" applyAlignment="1" applyProtection="1">
      <alignment horizontal="left" vertical="center" wrapText="1" indent="1"/>
      <protection hidden="1"/>
    </xf>
    <xf numFmtId="49" fontId="22" fillId="14" borderId="9" xfId="0" applyNumberFormat="1" applyFont="1" applyFill="1" applyBorder="1" applyAlignment="1" applyProtection="1">
      <alignment horizontal="center" vertical="center" wrapText="1"/>
      <protection hidden="1"/>
    </xf>
    <xf numFmtId="49" fontId="22" fillId="14" borderId="9" xfId="0" applyNumberFormat="1" applyFont="1" applyFill="1" applyBorder="1" applyAlignment="1" applyProtection="1">
      <alignment horizontal="left" vertical="center" wrapText="1" indent="1"/>
      <protection hidden="1"/>
    </xf>
    <xf numFmtId="164" fontId="22" fillId="14" borderId="9" xfId="0" applyNumberFormat="1" applyFont="1" applyFill="1" applyBorder="1" applyAlignment="1" applyProtection="1">
      <alignment horizontal="center" vertical="center" wrapText="1"/>
      <protection hidden="1"/>
    </xf>
    <xf numFmtId="4" fontId="22" fillId="14" borderId="8" xfId="0" applyNumberFormat="1" applyFont="1" applyFill="1" applyBorder="1" applyAlignment="1" applyProtection="1">
      <alignment horizontal="center" vertical="center"/>
      <protection hidden="1"/>
    </xf>
    <xf numFmtId="4" fontId="22" fillId="14" borderId="9" xfId="0" applyNumberFormat="1" applyFont="1" applyFill="1" applyBorder="1" applyAlignment="1" applyProtection="1">
      <alignment horizontal="center" vertical="center"/>
      <protection hidden="1"/>
    </xf>
    <xf numFmtId="2" fontId="22" fillId="14" borderId="17" xfId="0" applyNumberFormat="1" applyFont="1" applyFill="1" applyBorder="1" applyAlignment="1" applyProtection="1">
      <alignment horizontal="center" vertical="center"/>
      <protection hidden="1"/>
    </xf>
    <xf numFmtId="4" fontId="22" fillId="14" borderId="9" xfId="0" applyNumberFormat="1" applyFont="1" applyFill="1" applyBorder="1" applyAlignment="1" applyProtection="1">
      <alignment horizontal="center" vertical="center" wrapText="1"/>
      <protection hidden="1"/>
    </xf>
    <xf numFmtId="4" fontId="22" fillId="14" borderId="17" xfId="0" applyNumberFormat="1" applyFont="1" applyFill="1" applyBorder="1" applyAlignment="1" applyProtection="1">
      <alignment horizontal="center" vertical="center"/>
      <protection hidden="1"/>
    </xf>
    <xf numFmtId="3" fontId="22" fillId="14" borderId="8" xfId="0" applyNumberFormat="1" applyFont="1" applyFill="1" applyBorder="1" applyAlignment="1" applyProtection="1">
      <alignment horizontal="center" vertical="center" wrapText="1"/>
      <protection hidden="1"/>
    </xf>
    <xf numFmtId="49" fontId="22" fillId="14" borderId="16" xfId="0" applyNumberFormat="1" applyFont="1" applyFill="1" applyBorder="1" applyAlignment="1" applyProtection="1">
      <alignment horizontal="center" vertical="center" wrapText="1"/>
      <protection hidden="1"/>
    </xf>
    <xf numFmtId="49" fontId="22" fillId="14" borderId="8" xfId="0" applyNumberFormat="1" applyFont="1" applyFill="1" applyBorder="1" applyAlignment="1" applyProtection="1">
      <alignment horizontal="left" vertical="center" wrapText="1" indent="1"/>
      <protection hidden="1"/>
    </xf>
    <xf numFmtId="4" fontId="22" fillId="14" borderId="17" xfId="0" applyNumberFormat="1" applyFont="1" applyFill="1" applyBorder="1" applyAlignment="1" applyProtection="1">
      <alignment horizontal="left" vertical="center" wrapText="1" indent="1"/>
      <protection hidden="1"/>
    </xf>
    <xf numFmtId="4" fontId="22" fillId="14" borderId="15" xfId="0" applyNumberFormat="1" applyFont="1" applyFill="1" applyBorder="1" applyAlignment="1" applyProtection="1">
      <alignment horizontal="left" vertical="center" wrapText="1" indent="1"/>
      <protection hidden="1"/>
    </xf>
    <xf numFmtId="4" fontId="22" fillId="14" borderId="17" xfId="0" applyNumberFormat="1" applyFont="1" applyFill="1" applyBorder="1" applyAlignment="1" applyProtection="1">
      <alignment horizontal="center" vertical="center" wrapText="1"/>
      <protection hidden="1"/>
    </xf>
    <xf numFmtId="3" fontId="22" fillId="14" borderId="8" xfId="0" applyNumberFormat="1" applyFont="1" applyFill="1" applyBorder="1" applyAlignment="1" applyProtection="1">
      <alignment horizontal="center" vertical="center"/>
      <protection hidden="1"/>
    </xf>
    <xf numFmtId="3" fontId="22" fillId="14" borderId="9" xfId="0" applyNumberFormat="1" applyFont="1" applyFill="1" applyBorder="1" applyAlignment="1" applyProtection="1">
      <alignment horizontal="center" vertical="center"/>
      <protection hidden="1"/>
    </xf>
    <xf numFmtId="49" fontId="22" fillId="14" borderId="17" xfId="0" applyNumberFormat="1" applyFont="1" applyFill="1" applyBorder="1" applyAlignment="1" applyProtection="1">
      <alignment horizontal="left" vertical="center" wrapText="1" indent="1"/>
      <protection hidden="1"/>
    </xf>
    <xf numFmtId="0" fontId="22" fillId="14" borderId="21" xfId="0" applyFont="1" applyFill="1" applyBorder="1" applyAlignment="1" applyProtection="1">
      <alignment horizontal="left" vertical="center" wrapText="1" indent="1"/>
      <protection hidden="1"/>
    </xf>
    <xf numFmtId="49" fontId="22" fillId="14" borderId="22" xfId="0" applyNumberFormat="1" applyFont="1" applyFill="1" applyBorder="1" applyAlignment="1" applyProtection="1">
      <alignment horizontal="center" vertical="center" wrapText="1"/>
      <protection hidden="1"/>
    </xf>
    <xf numFmtId="49" fontId="22" fillId="14" borderId="22" xfId="0" applyNumberFormat="1" applyFont="1" applyFill="1" applyBorder="1" applyAlignment="1" applyProtection="1">
      <alignment horizontal="left" vertical="center" wrapText="1" indent="1"/>
      <protection hidden="1"/>
    </xf>
    <xf numFmtId="164" fontId="22" fillId="14" borderId="22" xfId="0" applyNumberFormat="1" applyFont="1" applyFill="1" applyBorder="1" applyAlignment="1" applyProtection="1">
      <alignment horizontal="center" vertical="center" wrapText="1"/>
      <protection hidden="1"/>
    </xf>
    <xf numFmtId="4" fontId="22" fillId="14" borderId="21" xfId="0" applyNumberFormat="1" applyFont="1" applyFill="1" applyBorder="1" applyAlignment="1" applyProtection="1">
      <alignment horizontal="center" vertical="center"/>
      <protection hidden="1"/>
    </xf>
    <xf numFmtId="4" fontId="22" fillId="14" borderId="22" xfId="0" applyNumberFormat="1" applyFont="1" applyFill="1" applyBorder="1" applyAlignment="1" applyProtection="1">
      <alignment horizontal="center" vertical="center"/>
      <protection hidden="1"/>
    </xf>
    <xf numFmtId="2" fontId="22" fillId="14" borderId="23" xfId="0" applyNumberFormat="1" applyFont="1" applyFill="1" applyBorder="1" applyAlignment="1" applyProtection="1">
      <alignment horizontal="center" vertical="center"/>
      <protection hidden="1"/>
    </xf>
    <xf numFmtId="4" fontId="22" fillId="14" borderId="22" xfId="0" applyNumberFormat="1" applyFont="1" applyFill="1" applyBorder="1" applyAlignment="1" applyProtection="1">
      <alignment horizontal="center" vertical="center" wrapText="1"/>
      <protection hidden="1"/>
    </xf>
    <xf numFmtId="4" fontId="22" fillId="14" borderId="23" xfId="0" applyNumberFormat="1" applyFont="1" applyFill="1" applyBorder="1" applyAlignment="1" applyProtection="1">
      <alignment horizontal="center" vertical="center"/>
      <protection hidden="1"/>
    </xf>
    <xf numFmtId="3" fontId="22" fillId="14" borderId="21" xfId="0" applyNumberFormat="1" applyFont="1" applyFill="1" applyBorder="1" applyAlignment="1" applyProtection="1">
      <alignment horizontal="center" vertical="center" wrapText="1"/>
      <protection hidden="1"/>
    </xf>
    <xf numFmtId="49" fontId="22" fillId="14" borderId="24" xfId="0" applyNumberFormat="1" applyFont="1" applyFill="1" applyBorder="1" applyAlignment="1" applyProtection="1">
      <alignment horizontal="center" vertical="center" wrapText="1"/>
      <protection hidden="1"/>
    </xf>
    <xf numFmtId="49" fontId="22" fillId="14" borderId="21" xfId="0" applyNumberFormat="1" applyFont="1" applyFill="1" applyBorder="1" applyAlignment="1" applyProtection="1">
      <alignment horizontal="left" vertical="center" wrapText="1" indent="1"/>
      <protection hidden="1"/>
    </xf>
    <xf numFmtId="4" fontId="22" fillId="14" borderId="23" xfId="0" applyNumberFormat="1" applyFont="1" applyFill="1" applyBorder="1" applyAlignment="1" applyProtection="1">
      <alignment horizontal="left" vertical="center" wrapText="1" indent="1"/>
      <protection hidden="1"/>
    </xf>
    <xf numFmtId="4" fontId="22" fillId="14" borderId="25" xfId="0" applyNumberFormat="1" applyFont="1" applyFill="1" applyBorder="1" applyAlignment="1" applyProtection="1">
      <alignment horizontal="left" vertical="center" wrapText="1" indent="1"/>
      <protection hidden="1"/>
    </xf>
    <xf numFmtId="4" fontId="22" fillId="14" borderId="23" xfId="0" applyNumberFormat="1" applyFont="1" applyFill="1" applyBorder="1" applyAlignment="1" applyProtection="1">
      <alignment horizontal="center" vertical="center" wrapText="1"/>
      <protection hidden="1"/>
    </xf>
    <xf numFmtId="3" fontId="22" fillId="14" borderId="21" xfId="0" applyNumberFormat="1" applyFont="1" applyFill="1" applyBorder="1" applyAlignment="1" applyProtection="1">
      <alignment horizontal="center" vertical="center"/>
      <protection hidden="1"/>
    </xf>
    <xf numFmtId="3" fontId="22" fillId="14" borderId="22" xfId="0" applyNumberFormat="1" applyFont="1" applyFill="1" applyBorder="1" applyAlignment="1" applyProtection="1">
      <alignment horizontal="center" vertical="center"/>
      <protection hidden="1"/>
    </xf>
    <xf numFmtId="49" fontId="22" fillId="14" borderId="23" xfId="0" applyNumberFormat="1" applyFont="1" applyFill="1" applyBorder="1" applyAlignment="1" applyProtection="1">
      <alignment horizontal="left" vertical="center" wrapText="1" indent="1"/>
      <protection hidden="1"/>
    </xf>
    <xf numFmtId="0" fontId="9" fillId="5" borderId="18" xfId="0" applyFont="1" applyFill="1" applyBorder="1" applyAlignment="1" applyProtection="1">
      <alignment horizontal="left" vertical="center" wrapText="1" indent="1"/>
      <protection locked="0"/>
    </xf>
    <xf numFmtId="49" fontId="8" fillId="5" borderId="19" xfId="0" applyNumberFormat="1" applyFont="1" applyFill="1" applyBorder="1" applyAlignment="1" applyProtection="1">
      <alignment horizontal="center" vertical="center" wrapText="1"/>
      <protection locked="0"/>
    </xf>
    <xf numFmtId="49" fontId="8" fillId="5" borderId="19" xfId="0" applyNumberFormat="1" applyFont="1" applyFill="1" applyBorder="1" applyAlignment="1" applyProtection="1">
      <alignment horizontal="left" vertical="center" wrapText="1" indent="1"/>
      <protection locked="0"/>
    </xf>
    <xf numFmtId="0" fontId="8" fillId="5" borderId="19" xfId="0" applyFont="1" applyFill="1" applyBorder="1" applyAlignment="1" applyProtection="1">
      <alignment horizontal="center" vertical="center" wrapText="1"/>
      <protection locked="0"/>
    </xf>
    <xf numFmtId="164" fontId="8" fillId="5" borderId="19" xfId="0" applyNumberFormat="1"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4" fontId="8" fillId="5" borderId="18" xfId="0" applyNumberFormat="1" applyFont="1" applyFill="1" applyBorder="1" applyAlignment="1" applyProtection="1">
      <alignment horizontal="center" vertical="center"/>
      <protection locked="0"/>
    </xf>
    <xf numFmtId="4" fontId="8" fillId="5" borderId="19" xfId="0" applyNumberFormat="1" applyFont="1" applyFill="1" applyBorder="1" applyAlignment="1" applyProtection="1">
      <alignment horizontal="center" vertical="center"/>
      <protection locked="0"/>
    </xf>
    <xf numFmtId="2" fontId="8" fillId="15" borderId="20" xfId="0" applyNumberFormat="1" applyFont="1" applyFill="1" applyBorder="1" applyAlignment="1" applyProtection="1">
      <alignment horizontal="center" vertical="center"/>
      <protection hidden="1"/>
    </xf>
    <xf numFmtId="0" fontId="8" fillId="5" borderId="18" xfId="0" applyFont="1" applyFill="1" applyBorder="1" applyAlignment="1" applyProtection="1">
      <alignment horizontal="center" vertical="center" wrapText="1"/>
      <protection locked="0"/>
    </xf>
    <xf numFmtId="4" fontId="8" fillId="15" borderId="19" xfId="0" applyNumberFormat="1" applyFont="1" applyFill="1" applyBorder="1" applyAlignment="1" applyProtection="1">
      <alignment horizontal="center" vertical="center" wrapText="1"/>
      <protection hidden="1"/>
    </xf>
    <xf numFmtId="4" fontId="8" fillId="15" borderId="20" xfId="0" applyNumberFormat="1" applyFont="1" applyFill="1" applyBorder="1" applyAlignment="1" applyProtection="1">
      <alignment horizontal="center" vertical="center"/>
      <protection hidden="1"/>
    </xf>
    <xf numFmtId="3" fontId="8" fillId="5" borderId="18" xfId="0" applyNumberFormat="1" applyFont="1" applyFill="1" applyBorder="1" applyAlignment="1" applyProtection="1">
      <alignment horizontal="center" vertical="center" wrapText="1"/>
      <protection locked="0"/>
    </xf>
    <xf numFmtId="49" fontId="8" fillId="5" borderId="20" xfId="0" applyNumberFormat="1" applyFont="1" applyFill="1" applyBorder="1" applyAlignment="1" applyProtection="1">
      <alignment horizontal="center" vertical="center" wrapText="1"/>
      <protection locked="0"/>
    </xf>
    <xf numFmtId="49" fontId="8" fillId="5" borderId="18" xfId="0" applyNumberFormat="1" applyFont="1" applyFill="1" applyBorder="1" applyAlignment="1" applyProtection="1">
      <alignment horizontal="left" vertical="center" wrapText="1" indent="1"/>
      <protection locked="0"/>
    </xf>
    <xf numFmtId="4" fontId="8" fillId="5" borderId="20" xfId="0" applyNumberFormat="1" applyFont="1" applyFill="1" applyBorder="1" applyAlignment="1" applyProtection="1">
      <alignment horizontal="left" vertical="center" wrapText="1" indent="1"/>
      <protection locked="0"/>
    </xf>
    <xf numFmtId="4" fontId="8" fillId="5" borderId="14" xfId="0" applyNumberFormat="1" applyFont="1" applyFill="1" applyBorder="1" applyAlignment="1" applyProtection="1">
      <alignment horizontal="left" vertical="center" wrapText="1" indent="1"/>
      <protection locked="0"/>
    </xf>
    <xf numFmtId="4" fontId="8" fillId="5" borderId="12" xfId="0" applyNumberFormat="1" applyFont="1" applyFill="1" applyBorder="1" applyAlignment="1" applyProtection="1">
      <alignment horizontal="center" vertical="center" wrapText="1"/>
      <protection locked="0"/>
    </xf>
    <xf numFmtId="3" fontId="8" fillId="5" borderId="18" xfId="0" applyNumberFormat="1" applyFont="1" applyFill="1" applyBorder="1" applyAlignment="1" applyProtection="1">
      <alignment horizontal="center" vertical="center"/>
      <protection locked="0"/>
    </xf>
    <xf numFmtId="3" fontId="8" fillId="5" borderId="19" xfId="0" applyNumberFormat="1" applyFont="1" applyFill="1" applyBorder="1" applyAlignment="1" applyProtection="1">
      <alignment horizontal="center" vertical="center"/>
      <protection locked="0"/>
    </xf>
    <xf numFmtId="49" fontId="8" fillId="5" borderId="20" xfId="0" applyNumberFormat="1" applyFont="1" applyFill="1" applyBorder="1" applyAlignment="1" applyProtection="1">
      <alignment horizontal="left" vertical="center" wrapText="1" indent="1"/>
      <protection locked="0"/>
    </xf>
    <xf numFmtId="0" fontId="9" fillId="5" borderId="8" xfId="0" applyFont="1" applyFill="1" applyBorder="1" applyAlignment="1" applyProtection="1">
      <alignment horizontal="left" vertical="center" wrapText="1" indent="1"/>
      <protection locked="0"/>
    </xf>
    <xf numFmtId="49" fontId="8" fillId="5" borderId="9" xfId="0" applyNumberFormat="1" applyFont="1" applyFill="1" applyBorder="1" applyAlignment="1" applyProtection="1">
      <alignment horizontal="center" vertical="center" wrapText="1"/>
      <protection locked="0"/>
    </xf>
    <xf numFmtId="49" fontId="8" fillId="5" borderId="9" xfId="0" applyNumberFormat="1" applyFont="1" applyFill="1" applyBorder="1" applyAlignment="1" applyProtection="1">
      <alignment horizontal="left" vertical="center" wrapText="1" indent="1"/>
      <protection locked="0"/>
    </xf>
    <xf numFmtId="0" fontId="8" fillId="5" borderId="9" xfId="0" applyFont="1" applyFill="1" applyBorder="1" applyAlignment="1" applyProtection="1">
      <alignment horizontal="center" vertical="center" wrapText="1"/>
      <protection locked="0"/>
    </xf>
    <xf numFmtId="164" fontId="8" fillId="5" borderId="9" xfId="0" applyNumberFormat="1"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4" fontId="8" fillId="5" borderId="8" xfId="0" applyNumberFormat="1" applyFont="1" applyFill="1" applyBorder="1" applyAlignment="1" applyProtection="1">
      <alignment horizontal="center" vertical="center"/>
      <protection locked="0"/>
    </xf>
    <xf numFmtId="4" fontId="8" fillId="5" borderId="9" xfId="0" applyNumberFormat="1" applyFont="1" applyFill="1" applyBorder="1" applyAlignment="1" applyProtection="1">
      <alignment horizontal="center" vertical="center"/>
      <protection locked="0"/>
    </xf>
    <xf numFmtId="2" fontId="8" fillId="15" borderId="17" xfId="0" applyNumberFormat="1" applyFont="1" applyFill="1" applyBorder="1" applyAlignment="1" applyProtection="1">
      <alignment horizontal="center" vertical="center"/>
      <protection hidden="1"/>
    </xf>
    <xf numFmtId="0" fontId="8" fillId="5" borderId="8" xfId="0" applyFont="1" applyFill="1" applyBorder="1" applyAlignment="1" applyProtection="1">
      <alignment horizontal="center" vertical="center" wrapText="1"/>
      <protection locked="0"/>
    </xf>
    <xf numFmtId="4" fontId="8" fillId="15" borderId="9" xfId="0" applyNumberFormat="1" applyFont="1" applyFill="1" applyBorder="1" applyAlignment="1" applyProtection="1">
      <alignment horizontal="center" vertical="center" wrapText="1"/>
      <protection hidden="1"/>
    </xf>
    <xf numFmtId="4" fontId="8" fillId="15" borderId="17" xfId="0" applyNumberFormat="1" applyFont="1" applyFill="1" applyBorder="1" applyAlignment="1" applyProtection="1">
      <alignment horizontal="center" vertical="center"/>
      <protection hidden="1"/>
    </xf>
    <xf numFmtId="3" fontId="8" fillId="5" borderId="8" xfId="0" applyNumberFormat="1" applyFont="1" applyFill="1" applyBorder="1" applyAlignment="1" applyProtection="1">
      <alignment horizontal="center" vertical="center" wrapText="1"/>
      <protection locked="0"/>
    </xf>
    <xf numFmtId="49" fontId="8" fillId="5" borderId="17" xfId="0" applyNumberFormat="1" applyFont="1" applyFill="1" applyBorder="1" applyAlignment="1" applyProtection="1">
      <alignment horizontal="center" vertical="center" wrapText="1"/>
      <protection locked="0"/>
    </xf>
    <xf numFmtId="49" fontId="8" fillId="5" borderId="8" xfId="0" applyNumberFormat="1" applyFont="1" applyFill="1" applyBorder="1" applyAlignment="1" applyProtection="1">
      <alignment horizontal="left" vertical="center" wrapText="1" indent="1"/>
      <protection locked="0"/>
    </xf>
    <xf numFmtId="4" fontId="8" fillId="5" borderId="17" xfId="0" applyNumberFormat="1" applyFont="1" applyFill="1" applyBorder="1" applyAlignment="1" applyProtection="1">
      <alignment horizontal="left" vertical="center" wrapText="1" indent="1"/>
      <protection locked="0"/>
    </xf>
    <xf numFmtId="4" fontId="8" fillId="5" borderId="15" xfId="0" applyNumberFormat="1" applyFont="1" applyFill="1" applyBorder="1" applyAlignment="1" applyProtection="1">
      <alignment horizontal="left" vertical="center" wrapText="1" indent="1"/>
      <protection locked="0"/>
    </xf>
    <xf numFmtId="4" fontId="8" fillId="5" borderId="16" xfId="0" applyNumberFormat="1" applyFont="1" applyFill="1" applyBorder="1" applyAlignment="1" applyProtection="1">
      <alignment horizontal="center" vertical="center" wrapText="1"/>
      <protection locked="0"/>
    </xf>
    <xf numFmtId="3" fontId="8" fillId="5" borderId="8" xfId="0" applyNumberFormat="1" applyFont="1" applyFill="1" applyBorder="1" applyAlignment="1" applyProtection="1">
      <alignment horizontal="center" vertical="center"/>
      <protection locked="0"/>
    </xf>
    <xf numFmtId="3" fontId="8" fillId="5" borderId="9" xfId="0" applyNumberFormat="1" applyFont="1" applyFill="1" applyBorder="1" applyAlignment="1" applyProtection="1">
      <alignment horizontal="center" vertical="center"/>
      <protection locked="0"/>
    </xf>
    <xf numFmtId="49" fontId="8" fillId="5" borderId="17" xfId="0" applyNumberFormat="1" applyFont="1" applyFill="1" applyBorder="1" applyAlignment="1" applyProtection="1">
      <alignment horizontal="left" vertical="center" wrapText="1" indent="1"/>
      <protection locked="0"/>
    </xf>
    <xf numFmtId="0" fontId="30" fillId="3" borderId="0" xfId="0" applyFont="1" applyFill="1" applyAlignment="1">
      <alignment horizontal="left" vertical="center" wrapText="1"/>
    </xf>
    <xf numFmtId="0" fontId="0" fillId="3" borderId="0" xfId="0" applyFill="1" applyAlignment="1">
      <alignment wrapText="1"/>
    </xf>
    <xf numFmtId="0" fontId="2" fillId="0" borderId="0" xfId="1" applyBorder="1" applyAlignment="1">
      <alignment vertical="center" wrapText="1"/>
    </xf>
    <xf numFmtId="0" fontId="0" fillId="0" borderId="0" xfId="0" applyAlignment="1">
      <alignment horizontal="left" vertical="top" wrapText="1"/>
    </xf>
    <xf numFmtId="0" fontId="2" fillId="0" borderId="0" xfId="1" applyAlignment="1">
      <alignment vertical="center" wrapText="1"/>
    </xf>
    <xf numFmtId="0" fontId="32" fillId="0" borderId="0" xfId="0" applyFont="1" applyAlignment="1">
      <alignment vertical="center" wrapText="1"/>
    </xf>
    <xf numFmtId="0" fontId="0" fillId="0" borderId="0" xfId="0" applyAlignment="1">
      <alignment horizontal="left"/>
    </xf>
    <xf numFmtId="0" fontId="0" fillId="0" borderId="0" xfId="0" applyAlignment="1">
      <alignment horizontal="left" vertical="center"/>
    </xf>
    <xf numFmtId="0" fontId="6" fillId="0" borderId="0" xfId="0" applyFont="1" applyAlignment="1">
      <alignment horizontal="left" vertical="top" wrapText="1"/>
    </xf>
    <xf numFmtId="0" fontId="0" fillId="0" borderId="0" xfId="0" applyAlignment="1">
      <alignment vertical="top"/>
    </xf>
    <xf numFmtId="0" fontId="27"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top" wrapText="1"/>
    </xf>
    <xf numFmtId="0" fontId="27" fillId="0" borderId="0" xfId="0" applyFont="1" applyAlignment="1">
      <alignment horizontal="left" vertical="center"/>
    </xf>
    <xf numFmtId="0" fontId="25" fillId="0" borderId="0" xfId="0" applyFont="1" applyAlignment="1">
      <alignment vertical="center"/>
    </xf>
    <xf numFmtId="0" fontId="38" fillId="0" borderId="0" xfId="0" applyFont="1" applyAlignment="1">
      <alignment vertical="center"/>
    </xf>
    <xf numFmtId="0" fontId="6" fillId="0" borderId="0" xfId="0" applyFont="1" applyAlignment="1">
      <alignment vertical="top"/>
    </xf>
    <xf numFmtId="0" fontId="6" fillId="0" borderId="0" xfId="0" applyFont="1" applyAlignment="1">
      <alignment vertical="top" wrapText="1"/>
    </xf>
    <xf numFmtId="0" fontId="28" fillId="6" borderId="0" xfId="0" applyFont="1" applyFill="1" applyAlignment="1">
      <alignment vertical="top"/>
    </xf>
    <xf numFmtId="0" fontId="28" fillId="6" borderId="0" xfId="0" applyFont="1" applyFill="1" applyAlignment="1">
      <alignment vertical="center"/>
    </xf>
    <xf numFmtId="0" fontId="0" fillId="0" borderId="45" xfId="0" applyBorder="1" applyAlignment="1">
      <alignment horizontal="left" vertical="top" wrapText="1"/>
    </xf>
    <xf numFmtId="0" fontId="0" fillId="0" borderId="46" xfId="0" applyBorder="1" applyAlignment="1">
      <alignment wrapText="1"/>
    </xf>
    <xf numFmtId="0" fontId="32" fillId="0" borderId="45" xfId="0" applyFont="1" applyBorder="1" applyAlignment="1">
      <alignment vertical="center" wrapText="1"/>
    </xf>
    <xf numFmtId="0" fontId="32" fillId="0" borderId="46" xfId="0" applyFont="1" applyBorder="1" applyAlignment="1">
      <alignment vertical="center" wrapText="1"/>
    </xf>
    <xf numFmtId="0" fontId="0" fillId="0" borderId="46" xfId="0" applyBorder="1" applyAlignment="1">
      <alignment horizontal="left"/>
    </xf>
    <xf numFmtId="0" fontId="6" fillId="0" borderId="45" xfId="0" applyFont="1" applyBorder="1" applyAlignment="1">
      <alignment horizontal="left" vertical="top" wrapText="1"/>
    </xf>
    <xf numFmtId="0" fontId="0" fillId="0" borderId="45" xfId="0" applyBorder="1" applyAlignment="1">
      <alignment horizontal="left"/>
    </xf>
    <xf numFmtId="0" fontId="27" fillId="0" borderId="45" xfId="0" applyFont="1" applyBorder="1" applyAlignment="1">
      <alignment vertical="center" wrapText="1"/>
    </xf>
    <xf numFmtId="0" fontId="27" fillId="0" borderId="47" xfId="0" applyFont="1" applyBorder="1" applyAlignment="1">
      <alignment vertical="top" wrapText="1"/>
    </xf>
    <xf numFmtId="0" fontId="27" fillId="0" borderId="48" xfId="0" applyFont="1" applyBorder="1" applyAlignment="1">
      <alignment vertical="top" wrapText="1"/>
    </xf>
    <xf numFmtId="0" fontId="0" fillId="0" borderId="48" xfId="0" applyBorder="1" applyAlignment="1">
      <alignment horizontal="left"/>
    </xf>
    <xf numFmtId="0" fontId="27" fillId="0" borderId="48" xfId="0" applyFont="1" applyBorder="1" applyAlignment="1">
      <alignment vertical="top"/>
    </xf>
    <xf numFmtId="0" fontId="0" fillId="0" borderId="49" xfId="0" applyBorder="1" applyAlignment="1">
      <alignment horizontal="left"/>
    </xf>
    <xf numFmtId="0" fontId="6" fillId="0" borderId="47" xfId="0" applyFont="1" applyBorder="1" applyAlignment="1">
      <alignment horizontal="left" vertical="top" wrapText="1"/>
    </xf>
    <xf numFmtId="0" fontId="0" fillId="0" borderId="48" xfId="0" applyBorder="1" applyAlignment="1">
      <alignment horizontal="left" vertical="center"/>
    </xf>
    <xf numFmtId="0" fontId="6" fillId="0" borderId="48" xfId="0" applyFont="1" applyBorder="1" applyAlignment="1">
      <alignment horizontal="left" vertical="top" wrapText="1"/>
    </xf>
    <xf numFmtId="0" fontId="42" fillId="0" borderId="0" xfId="0" applyFont="1" applyAlignment="1">
      <alignment vertical="center"/>
    </xf>
    <xf numFmtId="0" fontId="43" fillId="0" borderId="15" xfId="0" quotePrefix="1" applyFont="1" applyBorder="1" applyAlignment="1">
      <alignment horizontal="right" vertical="center" wrapText="1"/>
    </xf>
    <xf numFmtId="3" fontId="43" fillId="0" borderId="16" xfId="0" applyNumberFormat="1" applyFont="1" applyBorder="1" applyAlignment="1">
      <alignment horizontal="center" vertical="center" wrapText="1"/>
    </xf>
    <xf numFmtId="4" fontId="43" fillId="0" borderId="16" xfId="0" applyNumberFormat="1"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xf>
    <xf numFmtId="0" fontId="6" fillId="0" borderId="45" xfId="0" applyFont="1" applyBorder="1" applyAlignment="1">
      <alignment horizontal="left" vertical="top"/>
    </xf>
    <xf numFmtId="49" fontId="6" fillId="0" borderId="45" xfId="0" applyNumberFormat="1" applyFont="1" applyBorder="1" applyAlignment="1">
      <alignment horizontal="left" vertical="top"/>
    </xf>
    <xf numFmtId="0" fontId="6" fillId="0" borderId="0" xfId="0" applyFont="1" applyAlignment="1">
      <alignment horizontal="left" vertical="top"/>
    </xf>
    <xf numFmtId="0" fontId="6" fillId="0" borderId="45" xfId="0" applyFont="1" applyBorder="1" applyAlignment="1">
      <alignment vertical="top"/>
    </xf>
    <xf numFmtId="0" fontId="6" fillId="0" borderId="47" xfId="0" applyFont="1" applyBorder="1" applyAlignment="1">
      <alignment horizontal="left"/>
    </xf>
    <xf numFmtId="0" fontId="6" fillId="0" borderId="48" xfId="0" applyFont="1" applyBorder="1" applyAlignment="1">
      <alignment horizontal="left"/>
    </xf>
    <xf numFmtId="0" fontId="12" fillId="0" borderId="0" xfId="0" applyFont="1" applyAlignment="1">
      <alignment vertical="center"/>
    </xf>
    <xf numFmtId="49" fontId="12" fillId="0" borderId="0" xfId="0" applyNumberFormat="1"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49" fontId="12" fillId="0" borderId="0" xfId="0" applyNumberFormat="1" applyFont="1" applyAlignment="1">
      <alignment horizontal="center" vertical="center"/>
    </xf>
    <xf numFmtId="0" fontId="47" fillId="6" borderId="0" xfId="0" applyFont="1" applyFill="1" applyAlignment="1">
      <alignment vertical="center" wrapText="1"/>
    </xf>
    <xf numFmtId="0" fontId="47" fillId="6" borderId="0" xfId="0" applyFont="1" applyFill="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49" fontId="48" fillId="0" borderId="0" xfId="0" applyNumberFormat="1" applyFont="1" applyAlignment="1" applyProtection="1">
      <alignment horizontal="left" vertical="center" wrapText="1"/>
      <protection locked="0"/>
    </xf>
    <xf numFmtId="49" fontId="48" fillId="0" borderId="0" xfId="0" applyNumberFormat="1" applyFont="1" applyAlignment="1" applyProtection="1">
      <alignment horizontal="center" vertical="center" wrapText="1"/>
      <protection locked="0"/>
    </xf>
    <xf numFmtId="49" fontId="49" fillId="0" borderId="0" xfId="0" applyNumberFormat="1" applyFont="1" applyAlignment="1" applyProtection="1">
      <alignment horizontal="left" vertical="center" wrapText="1"/>
      <protection locked="0"/>
    </xf>
    <xf numFmtId="49" fontId="49" fillId="0" borderId="0" xfId="0" applyNumberFormat="1" applyFont="1" applyAlignment="1" applyProtection="1">
      <alignment horizontal="center" vertical="center" wrapText="1"/>
      <protection locked="0"/>
    </xf>
    <xf numFmtId="0" fontId="6" fillId="0" borderId="54" xfId="0" applyFont="1" applyBorder="1" applyAlignment="1">
      <alignment horizontal="left" vertical="top" wrapText="1"/>
    </xf>
    <xf numFmtId="0" fontId="0" fillId="0" borderId="55" xfId="0" applyBorder="1" applyAlignment="1">
      <alignment horizontal="left"/>
    </xf>
    <xf numFmtId="0" fontId="0" fillId="0" borderId="54" xfId="0" applyBorder="1"/>
    <xf numFmtId="0" fontId="38" fillId="0" borderId="55" xfId="0" applyFont="1" applyBorder="1" applyAlignment="1">
      <alignment vertical="center"/>
    </xf>
    <xf numFmtId="0" fontId="6" fillId="0" borderId="55" xfId="0" applyFont="1" applyBorder="1" applyAlignment="1">
      <alignment vertical="top" wrapText="1"/>
    </xf>
    <xf numFmtId="0" fontId="6" fillId="0" borderId="56" xfId="0" applyFont="1" applyBorder="1" applyAlignment="1">
      <alignment horizontal="left" vertical="top" wrapText="1"/>
    </xf>
    <xf numFmtId="0" fontId="0" fillId="0" borderId="57" xfId="0" applyBorder="1" applyAlignment="1">
      <alignment horizontal="left" vertical="center"/>
    </xf>
    <xf numFmtId="0" fontId="0" fillId="0" borderId="57" xfId="0" applyBorder="1" applyAlignment="1">
      <alignment horizontal="left"/>
    </xf>
    <xf numFmtId="0" fontId="6" fillId="0" borderId="58" xfId="0" applyFont="1" applyBorder="1" applyAlignment="1">
      <alignment vertical="top" wrapText="1"/>
    </xf>
    <xf numFmtId="0" fontId="42" fillId="0" borderId="46" xfId="0" applyFont="1" applyBorder="1" applyAlignment="1">
      <alignment vertical="center"/>
    </xf>
    <xf numFmtId="0" fontId="0" fillId="0" borderId="46" xfId="0" applyBorder="1"/>
    <xf numFmtId="0" fontId="8" fillId="0" borderId="0" xfId="0" applyFont="1" applyAlignment="1">
      <alignment horizontal="left" vertical="center" wrapText="1"/>
    </xf>
    <xf numFmtId="0" fontId="19" fillId="6" borderId="0" xfId="0" applyFont="1" applyFill="1" applyAlignment="1">
      <alignment horizontal="left"/>
    </xf>
    <xf numFmtId="0" fontId="18" fillId="3" borderId="0" xfId="0" applyFont="1" applyFill="1" applyAlignment="1" applyProtection="1">
      <alignment horizontal="right" vertical="center"/>
      <protection hidden="1"/>
    </xf>
    <xf numFmtId="0" fontId="18" fillId="3" borderId="0" xfId="0" applyFont="1" applyFill="1" applyAlignment="1" applyProtection="1">
      <alignment horizontal="center" vertical="center"/>
      <protection hidden="1"/>
    </xf>
    <xf numFmtId="0" fontId="18" fillId="2" borderId="0" xfId="0" applyFont="1" applyFill="1" applyAlignment="1" applyProtection="1">
      <alignment vertical="center"/>
      <protection hidden="1"/>
    </xf>
    <xf numFmtId="0" fontId="55" fillId="4" borderId="7" xfId="0" applyFont="1" applyFill="1" applyBorder="1" applyAlignment="1">
      <alignment horizontal="center" vertical="center" wrapText="1"/>
    </xf>
    <xf numFmtId="0" fontId="31" fillId="6" borderId="42" xfId="0" applyFont="1" applyFill="1" applyBorder="1" applyAlignment="1">
      <alignment horizontal="left" vertical="center" wrapText="1"/>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0" borderId="49" xfId="0" applyFont="1" applyBorder="1" applyAlignment="1">
      <alignment horizontal="left" vertical="top" wrapText="1"/>
    </xf>
    <xf numFmtId="0" fontId="33" fillId="0" borderId="0" xfId="0" applyFont="1" applyAlignment="1">
      <alignment horizontal="center" vertical="center"/>
    </xf>
    <xf numFmtId="0" fontId="6" fillId="0" borderId="0" xfId="0" applyFont="1" applyAlignment="1">
      <alignment horizontal="left" vertical="top" wrapText="1"/>
    </xf>
    <xf numFmtId="0" fontId="6" fillId="0" borderId="57"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26" fillId="0" borderId="0" xfId="0" applyFont="1" applyAlignment="1">
      <alignment horizontal="center" vertical="center"/>
    </xf>
    <xf numFmtId="0" fontId="34" fillId="0" borderId="0" xfId="0" applyFont="1" applyAlignment="1">
      <alignment horizontal="center" vertical="center"/>
    </xf>
    <xf numFmtId="0" fontId="35" fillId="6" borderId="42" xfId="0" applyFont="1" applyFill="1" applyBorder="1" applyAlignment="1">
      <alignment horizontal="center" vertical="center" wrapText="1"/>
    </xf>
    <xf numFmtId="0" fontId="35" fillId="6" borderId="43" xfId="0" applyFont="1" applyFill="1" applyBorder="1" applyAlignment="1">
      <alignment horizontal="center" vertical="center" wrapText="1"/>
    </xf>
    <xf numFmtId="0" fontId="35" fillId="6" borderId="44" xfId="0" applyFont="1" applyFill="1" applyBorder="1" applyAlignment="1">
      <alignment horizontal="center" vertical="center" wrapText="1"/>
    </xf>
    <xf numFmtId="0" fontId="6" fillId="4" borderId="26" xfId="0" applyFont="1" applyFill="1" applyBorder="1" applyAlignment="1">
      <alignment horizontal="left" vertical="center" wrapText="1"/>
    </xf>
    <xf numFmtId="0" fontId="6" fillId="4" borderId="27" xfId="0" applyFont="1" applyFill="1" applyBorder="1" applyAlignment="1">
      <alignment horizontal="left" vertical="center" wrapText="1"/>
    </xf>
    <xf numFmtId="0" fontId="6" fillId="4" borderId="28" xfId="0" applyFont="1" applyFill="1" applyBorder="1" applyAlignment="1">
      <alignment horizontal="left" vertical="center" wrapText="1"/>
    </xf>
    <xf numFmtId="0" fontId="6" fillId="4" borderId="32"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33" xfId="0" applyFont="1" applyFill="1" applyBorder="1" applyAlignment="1">
      <alignment horizontal="left" vertical="center" wrapText="1"/>
    </xf>
    <xf numFmtId="0" fontId="6" fillId="4" borderId="39" xfId="0" applyFont="1" applyFill="1" applyBorder="1" applyAlignment="1">
      <alignment horizontal="left" vertical="center" wrapText="1"/>
    </xf>
    <xf numFmtId="0" fontId="6" fillId="4" borderId="40" xfId="0" applyFont="1" applyFill="1" applyBorder="1" applyAlignment="1">
      <alignment horizontal="left" vertical="center" wrapText="1"/>
    </xf>
    <xf numFmtId="0" fontId="6" fillId="4" borderId="41" xfId="0" applyFont="1" applyFill="1" applyBorder="1" applyAlignment="1">
      <alignment horizontal="left" vertical="center" wrapText="1"/>
    </xf>
    <xf numFmtId="0" fontId="36" fillId="2" borderId="29" xfId="0" applyFont="1" applyFill="1" applyBorder="1" applyAlignment="1">
      <alignment horizontal="center" vertical="center" wrapText="1"/>
    </xf>
    <xf numFmtId="0" fontId="36" fillId="2" borderId="30" xfId="0" applyFont="1" applyFill="1" applyBorder="1" applyAlignment="1">
      <alignment horizontal="center" vertical="center" wrapText="1"/>
    </xf>
    <xf numFmtId="0" fontId="36" fillId="2" borderId="31" xfId="0" applyFont="1" applyFill="1" applyBorder="1" applyAlignment="1">
      <alignment horizontal="center" vertical="center" wrapText="1"/>
    </xf>
    <xf numFmtId="0" fontId="36" fillId="2" borderId="37" xfId="0" applyFont="1" applyFill="1" applyBorder="1" applyAlignment="1">
      <alignment horizontal="center" vertical="center" wrapText="1"/>
    </xf>
    <xf numFmtId="0" fontId="36" fillId="2" borderId="0" xfId="0" applyFont="1" applyFill="1" applyAlignment="1">
      <alignment horizontal="center" vertical="center" wrapText="1"/>
    </xf>
    <xf numFmtId="0" fontId="36" fillId="2" borderId="38" xfId="0" applyFont="1" applyFill="1" applyBorder="1" applyAlignment="1">
      <alignment horizontal="center" vertical="center" wrapText="1"/>
    </xf>
    <xf numFmtId="0" fontId="36" fillId="2" borderId="34" xfId="0" applyFont="1" applyFill="1" applyBorder="1" applyAlignment="1">
      <alignment horizontal="center" vertical="center" wrapText="1"/>
    </xf>
    <xf numFmtId="0" fontId="36" fillId="2" borderId="35" xfId="0" applyFont="1" applyFill="1" applyBorder="1" applyAlignment="1">
      <alignment horizontal="center" vertical="center" wrapText="1"/>
    </xf>
    <xf numFmtId="0" fontId="36" fillId="2" borderId="36"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38"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5" xfId="0" applyFont="1" applyFill="1" applyBorder="1" applyAlignment="1">
      <alignment horizontal="center" vertical="center" wrapText="1"/>
    </xf>
    <xf numFmtId="0" fontId="15" fillId="2" borderId="36" xfId="0" applyFont="1" applyFill="1" applyBorder="1" applyAlignment="1">
      <alignment horizontal="center" vertical="center" wrapText="1"/>
    </xf>
    <xf numFmtId="0" fontId="0" fillId="0" borderId="45" xfId="0" applyBorder="1" applyAlignment="1">
      <alignment horizontal="center"/>
    </xf>
    <xf numFmtId="0" fontId="0" fillId="0" borderId="0" xfId="0" applyAlignment="1">
      <alignment horizontal="center"/>
    </xf>
    <xf numFmtId="0" fontId="31" fillId="6" borderId="51" xfId="0" applyFont="1" applyFill="1" applyBorder="1" applyAlignment="1">
      <alignment horizontal="left" vertical="center" wrapText="1"/>
    </xf>
    <xf numFmtId="0" fontId="31" fillId="6" borderId="52" xfId="0" applyFont="1" applyFill="1" applyBorder="1" applyAlignment="1">
      <alignment horizontal="left" vertical="center" wrapText="1"/>
    </xf>
    <xf numFmtId="0" fontId="31" fillId="6" borderId="53" xfId="0" applyFont="1" applyFill="1" applyBorder="1" applyAlignment="1">
      <alignment horizontal="left" vertical="center" wrapText="1"/>
    </xf>
    <xf numFmtId="0" fontId="42" fillId="0" borderId="45" xfId="0" applyFont="1" applyBorder="1" applyAlignment="1">
      <alignment horizontal="center" vertical="center"/>
    </xf>
    <xf numFmtId="0" fontId="42" fillId="0" borderId="0" xfId="0" applyFont="1" applyAlignment="1">
      <alignment horizontal="center" vertical="center"/>
    </xf>
    <xf numFmtId="0" fontId="6" fillId="0" borderId="0" xfId="0" applyFont="1" applyAlignment="1">
      <alignment horizontal="center" vertical="top" wrapText="1"/>
    </xf>
    <xf numFmtId="0" fontId="6" fillId="0" borderId="57" xfId="0" applyFont="1" applyBorder="1" applyAlignment="1">
      <alignment horizontal="center" vertical="top" wrapText="1"/>
    </xf>
    <xf numFmtId="0" fontId="37" fillId="0" borderId="45" xfId="0" applyFont="1" applyBorder="1" applyAlignment="1">
      <alignment horizontal="center" vertical="center" wrapText="1"/>
    </xf>
    <xf numFmtId="0" fontId="37" fillId="0" borderId="0" xfId="0" applyFont="1" applyAlignment="1">
      <alignment horizontal="center" vertical="center" wrapText="1"/>
    </xf>
    <xf numFmtId="0" fontId="37" fillId="0" borderId="46" xfId="0" applyFont="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Alignment="1">
      <alignment horizontal="center" vertical="center" wrapText="1"/>
    </xf>
    <xf numFmtId="0" fontId="6" fillId="0" borderId="38"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0" fillId="0" borderId="0" xfId="0" applyAlignment="1">
      <alignment horizontal="center" wrapText="1"/>
    </xf>
    <xf numFmtId="0" fontId="6" fillId="4" borderId="29" xfId="0" applyFont="1" applyFill="1" applyBorder="1" applyAlignment="1">
      <alignment horizontal="center" vertical="center" wrapText="1"/>
    </xf>
    <xf numFmtId="0" fontId="6" fillId="4" borderId="30" xfId="0" applyFont="1" applyFill="1" applyBorder="1" applyAlignment="1">
      <alignment horizontal="center" vertical="center" wrapText="1"/>
    </xf>
    <xf numFmtId="0" fontId="6" fillId="4" borderId="31"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6" fillId="4" borderId="0" xfId="0" applyFont="1" applyFill="1" applyAlignment="1">
      <alignment horizontal="center" vertical="center" wrapText="1"/>
    </xf>
    <xf numFmtId="0" fontId="6" fillId="4" borderId="38"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5" xfId="0" applyFont="1" applyFill="1" applyBorder="1" applyAlignment="1">
      <alignment horizontal="center" vertical="center" wrapText="1"/>
    </xf>
    <xf numFmtId="0" fontId="6" fillId="4" borderId="36" xfId="0" applyFont="1" applyFill="1" applyBorder="1" applyAlignment="1">
      <alignment horizontal="center" vertical="center" wrapText="1"/>
    </xf>
    <xf numFmtId="0" fontId="54" fillId="0" borderId="30" xfId="0" applyFont="1" applyBorder="1" applyAlignment="1">
      <alignment horizontal="left" vertical="top" wrapText="1"/>
    </xf>
    <xf numFmtId="0" fontId="54" fillId="0" borderId="0" xfId="0" applyFont="1" applyAlignment="1">
      <alignment horizontal="left" vertical="top" wrapText="1"/>
    </xf>
    <xf numFmtId="0" fontId="9" fillId="15" borderId="50" xfId="0" applyFont="1" applyFill="1" applyBorder="1" applyAlignment="1" applyProtection="1">
      <alignment horizontal="center" vertical="center" wrapText="1"/>
      <protection hidden="1"/>
    </xf>
    <xf numFmtId="0" fontId="9" fillId="15" borderId="3" xfId="0" applyFont="1" applyFill="1" applyBorder="1" applyAlignment="1" applyProtection="1">
      <alignment horizontal="center" vertical="center" wrapText="1"/>
      <protection hidden="1"/>
    </xf>
    <xf numFmtId="0" fontId="45" fillId="9" borderId="4" xfId="0" applyFont="1" applyFill="1" applyBorder="1" applyAlignment="1" applyProtection="1">
      <alignment horizontal="center" vertical="center" wrapText="1"/>
      <protection hidden="1"/>
    </xf>
    <xf numFmtId="0" fontId="47" fillId="6" borderId="0" xfId="0" applyFont="1" applyFill="1" applyAlignment="1">
      <alignment horizontal="left" vertical="center" wrapText="1"/>
    </xf>
    <xf numFmtId="0" fontId="9" fillId="15" borderId="4" xfId="0" applyFont="1" applyFill="1" applyBorder="1" applyAlignment="1" applyProtection="1">
      <alignment horizontal="center" vertical="center" wrapText="1"/>
      <protection hidden="1"/>
    </xf>
    <xf numFmtId="2" fontId="9" fillId="15" borderId="4" xfId="0" applyNumberFormat="1" applyFont="1" applyFill="1" applyBorder="1" applyAlignment="1" applyProtection="1">
      <alignment horizontal="center" vertical="center" wrapText="1"/>
      <protection hidden="1"/>
    </xf>
    <xf numFmtId="0" fontId="46" fillId="8" borderId="4" xfId="5" applyFont="1" applyAlignment="1" applyProtection="1">
      <alignment horizontal="center" vertical="center" wrapText="1"/>
      <protection hidden="1"/>
    </xf>
    <xf numFmtId="49" fontId="9" fillId="15" borderId="4" xfId="0" applyNumberFormat="1" applyFont="1" applyFill="1" applyBorder="1" applyAlignment="1" applyProtection="1">
      <alignment horizontal="center" vertical="center" wrapText="1"/>
      <protection hidden="1"/>
    </xf>
    <xf numFmtId="0" fontId="45" fillId="7" borderId="4" xfId="0" applyFont="1" applyFill="1" applyBorder="1" applyAlignment="1" applyProtection="1">
      <alignment horizontal="left" vertical="center" wrapText="1" indent="1"/>
      <protection hidden="1"/>
    </xf>
    <xf numFmtId="0" fontId="21" fillId="7" borderId="4" xfId="0" applyFont="1" applyFill="1" applyBorder="1" applyAlignment="1" applyProtection="1">
      <alignment horizontal="left" vertical="center" wrapText="1" indent="1"/>
      <protection hidden="1"/>
    </xf>
    <xf numFmtId="0" fontId="45" fillId="11" borderId="4" xfId="0" applyFont="1" applyFill="1" applyBorder="1" applyAlignment="1" applyProtection="1">
      <alignment horizontal="center" vertical="center" wrapText="1"/>
      <protection hidden="1"/>
    </xf>
    <xf numFmtId="0" fontId="45" fillId="10" borderId="4" xfId="0" applyFont="1" applyFill="1" applyBorder="1" applyAlignment="1" applyProtection="1">
      <alignment horizontal="center" vertical="center" wrapText="1"/>
      <protection hidden="1"/>
    </xf>
    <xf numFmtId="0" fontId="45" fillId="12" borderId="4" xfId="0" applyFont="1" applyFill="1" applyBorder="1" applyAlignment="1" applyProtection="1">
      <alignment horizontal="center" vertical="center" wrapText="1"/>
      <protection hidden="1"/>
    </xf>
    <xf numFmtId="0" fontId="8" fillId="0" borderId="59"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5" fillId="0" borderId="62"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Alignment="1">
      <alignment horizontal="left" vertical="top" wrapText="1"/>
    </xf>
    <xf numFmtId="0" fontId="5" fillId="0" borderId="63" xfId="0" applyFont="1" applyBorder="1" applyAlignment="1">
      <alignment horizontal="left" vertical="top" wrapText="1"/>
    </xf>
    <xf numFmtId="0" fontId="5" fillId="0" borderId="7" xfId="0" applyFont="1" applyBorder="1" applyAlignment="1">
      <alignment horizontal="left" vertical="top" wrapText="1"/>
    </xf>
    <xf numFmtId="0" fontId="5" fillId="0" borderId="13" xfId="0" applyFont="1" applyBorder="1" applyAlignment="1">
      <alignment horizontal="left" vertical="top" wrapText="1"/>
    </xf>
    <xf numFmtId="0" fontId="45" fillId="13" borderId="4" xfId="0" applyFont="1" applyFill="1" applyBorder="1" applyAlignment="1" applyProtection="1">
      <alignment horizontal="center" vertical="center" wrapText="1"/>
      <protection hidden="1"/>
    </xf>
    <xf numFmtId="0" fontId="9" fillId="0" borderId="59" xfId="0" applyFont="1" applyBorder="1" applyAlignment="1">
      <alignment horizontal="center" vertical="top" wrapText="1"/>
    </xf>
    <xf numFmtId="0" fontId="9" fillId="0" borderId="61" xfId="0" applyFont="1" applyBorder="1" applyAlignment="1">
      <alignment horizontal="center" vertical="top" wrapText="1"/>
    </xf>
    <xf numFmtId="0" fontId="9" fillId="0" borderId="6" xfId="0" applyFont="1" applyBorder="1" applyAlignment="1">
      <alignment horizontal="center" vertical="top" wrapText="1"/>
    </xf>
    <xf numFmtId="0" fontId="9" fillId="0" borderId="13" xfId="0" applyFont="1" applyBorder="1" applyAlignment="1">
      <alignment horizontal="center" vertical="top" wrapText="1"/>
    </xf>
    <xf numFmtId="0" fontId="19" fillId="6" borderId="0" xfId="0" applyFont="1" applyFill="1" applyAlignment="1">
      <alignment horizontal="left" vertical="center"/>
    </xf>
    <xf numFmtId="0" fontId="16" fillId="6" borderId="0" xfId="0" applyFont="1" applyFill="1" applyAlignment="1">
      <alignment horizontal="left" vertical="center" wrapText="1"/>
    </xf>
    <xf numFmtId="0" fontId="18" fillId="2" borderId="0" xfId="0" applyFont="1" applyFill="1" applyAlignment="1" applyProtection="1">
      <alignment horizontal="center" vertical="center"/>
      <protection hidden="1"/>
    </xf>
  </cellXfs>
  <cellStyles count="11">
    <cellStyle name="Followed Hyperlink" xfId="2" builtinId="9" hidden="1"/>
    <cellStyle name="Followed Hyperlink" xfId="3" builtinId="9" hidden="1"/>
    <cellStyle name="Followed Hyperlink" xfId="4"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rmatvorlage 2" xfId="5" xr:uid="{00000000-0005-0000-0000-000008000000}"/>
    <cellStyle name="Hyperlink" xfId="1" builtinId="8"/>
    <cellStyle name="Normal" xfId="0" builtinId="0"/>
  </cellStyles>
  <dxfs count="0"/>
  <tableStyles count="0" defaultTableStyle="TableStyleMedium2" defaultPivotStyle="PivotStyleLight16"/>
  <colors>
    <mruColors>
      <color rgb="FFD32D20"/>
      <color rgb="FFFFF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hyperlink" Target="#'1. RECP monitoring'!A1"/><Relationship Id="rId13" Type="http://schemas.openxmlformats.org/officeDocument/2006/relationships/hyperlink" Target="https://www.unido.org/our-focus-safeguarding-environment-resource-efficient-and-low-carbon-industrial-production/eco-industrial-parks" TargetMode="External"/><Relationship Id="rId3" Type="http://schemas.openxmlformats.org/officeDocument/2006/relationships/hyperlink" Target="https://www.unido.org/sites/default/files/files/2018-05/UNIDO%20Eco-Industrial%20Park%20Handbook_English.pdf" TargetMode="External"/><Relationship Id="rId7" Type="http://schemas.microsoft.com/office/2007/relationships/hdphoto" Target="../media/hdphoto1.wdp"/><Relationship Id="rId12" Type="http://schemas.openxmlformats.org/officeDocument/2006/relationships/image" Target="../media/image6.jpeg"/><Relationship Id="rId2" Type="http://schemas.openxmlformats.org/officeDocument/2006/relationships/image" Target="../media/image2.png"/><Relationship Id="rId1" Type="http://schemas.openxmlformats.org/officeDocument/2006/relationships/image" Target="../media/image1.emf"/><Relationship Id="rId6" Type="http://schemas.openxmlformats.org/officeDocument/2006/relationships/image" Target="../media/image5.png"/><Relationship Id="rId11" Type="http://schemas.openxmlformats.org/officeDocument/2006/relationships/hyperlink" Target="http://www.recpnet.org" TargetMode="External"/><Relationship Id="rId5" Type="http://schemas.openxmlformats.org/officeDocument/2006/relationships/image" Target="../media/image4.png"/><Relationship Id="rId10" Type="http://schemas.openxmlformats.org/officeDocument/2006/relationships/hyperlink" Target="#'3. Summary (Park level)'!A1"/><Relationship Id="rId4" Type="http://schemas.openxmlformats.org/officeDocument/2006/relationships/image" Target="../media/image3.png"/><Relationship Id="rId9" Type="http://schemas.openxmlformats.org/officeDocument/2006/relationships/hyperlink" Target="#'2. Summary (Company level)'!A1"/><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3" Type="http://schemas.openxmlformats.org/officeDocument/2006/relationships/hyperlink" Target="#'3. Summary (Park level)'!A1"/><Relationship Id="rId2" Type="http://schemas.openxmlformats.org/officeDocument/2006/relationships/hyperlink" Target="#Instructions!A1"/><Relationship Id="rId1" Type="http://schemas.openxmlformats.org/officeDocument/2006/relationships/hyperlink" Target="#'2. Summary (Company level)'!A1"/></Relationships>
</file>

<file path=xl/drawings/_rels/drawing3.xml.rels><?xml version="1.0" encoding="UTF-8" standalone="yes"?>
<Relationships xmlns="http://schemas.openxmlformats.org/package/2006/relationships"><Relationship Id="rId2" Type="http://schemas.openxmlformats.org/officeDocument/2006/relationships/hyperlink" Target="#'3. Summary (Park level)'!A1"/><Relationship Id="rId1" Type="http://schemas.openxmlformats.org/officeDocument/2006/relationships/hyperlink" Target="#Instructions!A1"/></Relationships>
</file>

<file path=xl/drawings/_rels/drawing4.xml.rels><?xml version="1.0" encoding="UTF-8" standalone="yes"?>
<Relationships xmlns="http://schemas.openxmlformats.org/package/2006/relationships"><Relationship Id="rId3" Type="http://schemas.openxmlformats.org/officeDocument/2006/relationships/hyperlink" Target="#'1. RECP monitoring'!A1"/><Relationship Id="rId2" Type="http://schemas.openxmlformats.org/officeDocument/2006/relationships/hyperlink" Target="#Instructions!A1"/><Relationship Id="rId1" Type="http://schemas.openxmlformats.org/officeDocument/2006/relationships/hyperlink" Target="#'2. Summary (Company level)'!A1"/></Relationships>
</file>

<file path=xl/drawings/drawing1.xml><?xml version="1.0" encoding="utf-8"?>
<xdr:wsDr xmlns:xdr="http://schemas.openxmlformats.org/drawingml/2006/spreadsheetDrawing" xmlns:a="http://schemas.openxmlformats.org/drawingml/2006/main">
  <xdr:twoCellAnchor>
    <xdr:from>
      <xdr:col>68</xdr:col>
      <xdr:colOff>100853</xdr:colOff>
      <xdr:row>0</xdr:row>
      <xdr:rowOff>106426</xdr:rowOff>
    </xdr:from>
    <xdr:to>
      <xdr:col>83</xdr:col>
      <xdr:colOff>134470</xdr:colOff>
      <xdr:row>1</xdr:row>
      <xdr:rowOff>364299</xdr:rowOff>
    </xdr:to>
    <xdr:grpSp>
      <xdr:nvGrpSpPr>
        <xdr:cNvPr id="13" name="Group 12">
          <a:extLst>
            <a:ext uri="{FF2B5EF4-FFF2-40B4-BE49-F238E27FC236}">
              <a16:creationId xmlns:a16="http://schemas.microsoft.com/office/drawing/2014/main" id="{00000000-0008-0000-0000-00000D000000}"/>
            </a:ext>
          </a:extLst>
        </xdr:cNvPr>
        <xdr:cNvGrpSpPr/>
      </xdr:nvGrpSpPr>
      <xdr:grpSpPr>
        <a:xfrm>
          <a:off x="11527043" y="104521"/>
          <a:ext cx="2554941" cy="412850"/>
          <a:chOff x="10886108" y="104908"/>
          <a:chExt cx="2190166" cy="419100"/>
        </a:xfrm>
      </xdr:grpSpPr>
      <xdr:sp macro="" textlink="">
        <xdr:nvSpPr>
          <xdr:cNvPr id="19" name="Flowchart: Alternate Process 18">
            <a:extLst>
              <a:ext uri="{FF2B5EF4-FFF2-40B4-BE49-F238E27FC236}">
                <a16:creationId xmlns:a16="http://schemas.microsoft.com/office/drawing/2014/main" id="{00000000-0008-0000-0000-000013000000}"/>
              </a:ext>
            </a:extLst>
          </xdr:cNvPr>
          <xdr:cNvSpPr/>
        </xdr:nvSpPr>
        <xdr:spPr>
          <a:xfrm>
            <a:off x="10886108" y="104908"/>
            <a:ext cx="2190166" cy="419100"/>
          </a:xfrm>
          <a:prstGeom prst="flowChartAlternateProcess">
            <a:avLst/>
          </a:prstGeom>
          <a:solidFill>
            <a:schemeClr val="bg1"/>
          </a:solidFill>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pic>
        <xdr:nvPicPr>
          <xdr:cNvPr id="20" name="Bild 3" descr="UNIDO E blue.pdf">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43695" y="130593"/>
            <a:ext cx="1981843" cy="383727"/>
          </a:xfrm>
          <a:prstGeom prst="rect">
            <a:avLst/>
          </a:prstGeom>
        </xdr:spPr>
      </xdr:pic>
    </xdr:grpSp>
    <xdr:clientData/>
  </xdr:twoCellAnchor>
  <xdr:twoCellAnchor>
    <xdr:from>
      <xdr:col>35</xdr:col>
      <xdr:colOff>133187</xdr:colOff>
      <xdr:row>110</xdr:row>
      <xdr:rowOff>207817</xdr:rowOff>
    </xdr:from>
    <xdr:to>
      <xdr:col>47</xdr:col>
      <xdr:colOff>94969</xdr:colOff>
      <xdr:row>113</xdr:row>
      <xdr:rowOff>21215</xdr:rowOff>
    </xdr:to>
    <xdr:grpSp>
      <xdr:nvGrpSpPr>
        <xdr:cNvPr id="25" name="Group 24">
          <a:extLst>
            <a:ext uri="{FF2B5EF4-FFF2-40B4-BE49-F238E27FC236}">
              <a16:creationId xmlns:a16="http://schemas.microsoft.com/office/drawing/2014/main" id="{00000000-0008-0000-0000-000019000000}"/>
            </a:ext>
          </a:extLst>
        </xdr:cNvPr>
        <xdr:cNvGrpSpPr/>
      </xdr:nvGrpSpPr>
      <xdr:grpSpPr>
        <a:xfrm>
          <a:off x="6020085" y="21883803"/>
          <a:ext cx="1978841" cy="265220"/>
          <a:chOff x="10955816" y="9942071"/>
          <a:chExt cx="7714760" cy="200430"/>
        </a:xfrm>
      </xdr:grpSpPr>
      <xdr:pic>
        <xdr:nvPicPr>
          <xdr:cNvPr id="26" name="Picture 25" descr="C:\Users\MeylanF\AppData\Local\Microsoft\Windows\Temporary Internet Files\Content.IE5\NAFLHG8B\Anonymous_Mail_1_icon[1].png">
            <a:extLst>
              <a:ext uri="{FF2B5EF4-FFF2-40B4-BE49-F238E27FC236}">
                <a16:creationId xmlns:a16="http://schemas.microsoft.com/office/drawing/2014/main" id="{00000000-0008-0000-0000-00001A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815" t="22665" r="10760" b="23814"/>
          <a:stretch/>
        </xdr:blipFill>
        <xdr:spPr bwMode="auto">
          <a:xfrm>
            <a:off x="10955816" y="10005919"/>
            <a:ext cx="2542220" cy="114148"/>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7" name="TextBox 26">
            <a:extLst>
              <a:ext uri="{FF2B5EF4-FFF2-40B4-BE49-F238E27FC236}">
                <a16:creationId xmlns:a16="http://schemas.microsoft.com/office/drawing/2014/main" id="{00000000-0008-0000-0000-00001B000000}"/>
              </a:ext>
            </a:extLst>
          </xdr:cNvPr>
          <xdr:cNvSpPr txBox="1"/>
        </xdr:nvSpPr>
        <xdr:spPr>
          <a:xfrm>
            <a:off x="13267181" y="9942071"/>
            <a:ext cx="5403395" cy="200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400" u="sng">
                <a:solidFill>
                  <a:srgbClr val="0070C0"/>
                </a:solidFill>
              </a:rPr>
              <a:t>EIP@unido.org</a:t>
            </a:r>
          </a:p>
        </xdr:txBody>
      </xdr:sp>
    </xdr:grpSp>
    <xdr:clientData/>
  </xdr:twoCellAnchor>
  <xdr:twoCellAnchor>
    <xdr:from>
      <xdr:col>41</xdr:col>
      <xdr:colOff>136805</xdr:colOff>
      <xdr:row>66</xdr:row>
      <xdr:rowOff>46731</xdr:rowOff>
    </xdr:from>
    <xdr:to>
      <xdr:col>43</xdr:col>
      <xdr:colOff>44823</xdr:colOff>
      <xdr:row>70</xdr:row>
      <xdr:rowOff>324971</xdr:rowOff>
    </xdr:to>
    <xdr:sp macro="" textlink="">
      <xdr:nvSpPr>
        <xdr:cNvPr id="28" name="Right Brace 27">
          <a:extLst>
            <a:ext uri="{FF2B5EF4-FFF2-40B4-BE49-F238E27FC236}">
              <a16:creationId xmlns:a16="http://schemas.microsoft.com/office/drawing/2014/main" id="{00000000-0008-0000-0000-00001C000000}"/>
            </a:ext>
          </a:extLst>
        </xdr:cNvPr>
        <xdr:cNvSpPr/>
      </xdr:nvSpPr>
      <xdr:spPr>
        <a:xfrm flipH="1">
          <a:off x="7028423" y="12630937"/>
          <a:ext cx="244194" cy="1802240"/>
        </a:xfrm>
        <a:prstGeom prst="rightBrace">
          <a:avLst>
            <a:gd name="adj1" fmla="val 44139"/>
            <a:gd name="adj2" fmla="val 50000"/>
          </a:avLst>
        </a:prstGeom>
        <a:ln w="19050">
          <a:solidFill>
            <a:srgbClr val="D32D20"/>
          </a:solidFill>
        </a:ln>
        <a:effectLst/>
      </xdr:spPr>
      <xdr:style>
        <a:lnRef idx="2">
          <a:schemeClr val="accent1"/>
        </a:lnRef>
        <a:fillRef idx="0">
          <a:schemeClr val="accent1"/>
        </a:fillRef>
        <a:effectRef idx="1">
          <a:schemeClr val="accent1"/>
        </a:effectRef>
        <a:fontRef idx="minor">
          <a:schemeClr val="tx1"/>
        </a:fontRef>
      </xdr:style>
      <xdr:txBody>
        <a:bodyPr rtlCol="0" anchor="ctr"/>
        <a:lstStyle/>
        <a:p>
          <a:pPr algn="l"/>
          <a:endParaRPr lang="en-GB" sz="1100"/>
        </a:p>
      </xdr:txBody>
    </xdr:sp>
    <xdr:clientData/>
  </xdr:twoCellAnchor>
  <xdr:twoCellAnchor>
    <xdr:from>
      <xdr:col>6</xdr:col>
      <xdr:colOff>17561</xdr:colOff>
      <xdr:row>49</xdr:row>
      <xdr:rowOff>3174</xdr:rowOff>
    </xdr:from>
    <xdr:to>
      <xdr:col>9</xdr:col>
      <xdr:colOff>152033</xdr:colOff>
      <xdr:row>50</xdr:row>
      <xdr:rowOff>0</xdr:rowOff>
    </xdr:to>
    <xdr:sp macro="" textlink="">
      <xdr:nvSpPr>
        <xdr:cNvPr id="31" name="Isosceles Triangle 30">
          <a:extLst>
            <a:ext uri="{FF2B5EF4-FFF2-40B4-BE49-F238E27FC236}">
              <a16:creationId xmlns:a16="http://schemas.microsoft.com/office/drawing/2014/main" id="{00000000-0008-0000-0000-00001F000000}"/>
            </a:ext>
          </a:extLst>
        </xdr:cNvPr>
        <xdr:cNvSpPr/>
      </xdr:nvSpPr>
      <xdr:spPr>
        <a:xfrm rot="10800000">
          <a:off x="1046261" y="5803899"/>
          <a:ext cx="677397" cy="177801"/>
        </a:xfrm>
        <a:prstGeom prst="triangle">
          <a:avLst/>
        </a:prstGeom>
        <a:solidFill>
          <a:srgbClr val="D32D20"/>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51</xdr:col>
      <xdr:colOff>3228</xdr:colOff>
      <xdr:row>34</xdr:row>
      <xdr:rowOff>11770</xdr:rowOff>
    </xdr:from>
    <xdr:to>
      <xdr:col>54</xdr:col>
      <xdr:colOff>2929</xdr:colOff>
      <xdr:row>36</xdr:row>
      <xdr:rowOff>1969</xdr:rowOff>
    </xdr:to>
    <xdr:sp macro="" textlink="">
      <xdr:nvSpPr>
        <xdr:cNvPr id="32" name="Isosceles Triangle 31">
          <a:extLst>
            <a:ext uri="{FF2B5EF4-FFF2-40B4-BE49-F238E27FC236}">
              <a16:creationId xmlns:a16="http://schemas.microsoft.com/office/drawing/2014/main" id="{00000000-0008-0000-0000-000020000000}"/>
            </a:ext>
          </a:extLst>
        </xdr:cNvPr>
        <xdr:cNvSpPr/>
      </xdr:nvSpPr>
      <xdr:spPr>
        <a:xfrm rot="16200000">
          <a:off x="9388033" y="6455030"/>
          <a:ext cx="362917" cy="546353"/>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34</xdr:row>
      <xdr:rowOff>6350</xdr:rowOff>
    </xdr:from>
    <xdr:to>
      <xdr:col>17</xdr:col>
      <xdr:colOff>12428</xdr:colOff>
      <xdr:row>35</xdr:row>
      <xdr:rowOff>169770</xdr:rowOff>
    </xdr:to>
    <xdr:sp macro="" textlink="">
      <xdr:nvSpPr>
        <xdr:cNvPr id="34" name="Isosceles Triangle 33">
          <a:extLst>
            <a:ext uri="{FF2B5EF4-FFF2-40B4-BE49-F238E27FC236}">
              <a16:creationId xmlns:a16="http://schemas.microsoft.com/office/drawing/2014/main" id="{00000000-0008-0000-0000-000022000000}"/>
            </a:ext>
          </a:extLst>
        </xdr:cNvPr>
        <xdr:cNvSpPr/>
      </xdr:nvSpPr>
      <xdr:spPr>
        <a:xfrm rot="16200000">
          <a:off x="2639379" y="6587672"/>
          <a:ext cx="344395" cy="554852"/>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14</xdr:col>
      <xdr:colOff>501</xdr:colOff>
      <xdr:row>53</xdr:row>
      <xdr:rowOff>92075</xdr:rowOff>
    </xdr:from>
    <xdr:to>
      <xdr:col>17</xdr:col>
      <xdr:colOff>12428</xdr:colOff>
      <xdr:row>55</xdr:row>
      <xdr:rowOff>84045</xdr:rowOff>
    </xdr:to>
    <xdr:sp macro="" textlink="">
      <xdr:nvSpPr>
        <xdr:cNvPr id="36" name="Isosceles Triangle 35">
          <a:extLst>
            <a:ext uri="{FF2B5EF4-FFF2-40B4-BE49-F238E27FC236}">
              <a16:creationId xmlns:a16="http://schemas.microsoft.com/office/drawing/2014/main" id="{00000000-0008-0000-0000-000024000000}"/>
            </a:ext>
          </a:extLst>
        </xdr:cNvPr>
        <xdr:cNvSpPr/>
      </xdr:nvSpPr>
      <xdr:spPr>
        <a:xfrm rot="16200000">
          <a:off x="2574292" y="6576559"/>
          <a:ext cx="357095" cy="551677"/>
        </a:xfrm>
        <a:prstGeom prst="triangle">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GB" sz="1100"/>
        </a:p>
      </xdr:txBody>
    </xdr:sp>
    <xdr:clientData/>
  </xdr:twoCellAnchor>
  <xdr:twoCellAnchor>
    <xdr:from>
      <xdr:col>22</xdr:col>
      <xdr:colOff>26332</xdr:colOff>
      <xdr:row>84</xdr:row>
      <xdr:rowOff>86472</xdr:rowOff>
    </xdr:from>
    <xdr:to>
      <xdr:col>33</xdr:col>
      <xdr:colOff>4855</xdr:colOff>
      <xdr:row>87</xdr:row>
      <xdr:rowOff>82550</xdr:rowOff>
    </xdr:to>
    <xdr:sp macro="" textlink="">
      <xdr:nvSpPr>
        <xdr:cNvPr id="39" name="Speech Bubble: Rectangle with Corners Rounded 38">
          <a:extLst>
            <a:ext uri="{FF2B5EF4-FFF2-40B4-BE49-F238E27FC236}">
              <a16:creationId xmlns:a16="http://schemas.microsoft.com/office/drawing/2014/main" id="{00000000-0008-0000-0000-000027000000}"/>
            </a:ext>
          </a:extLst>
        </xdr:cNvPr>
        <xdr:cNvSpPr/>
      </xdr:nvSpPr>
      <xdr:spPr>
        <a:xfrm>
          <a:off x="3970803" y="14116237"/>
          <a:ext cx="1950758" cy="533960"/>
        </a:xfrm>
        <a:prstGeom prst="wedgeRoundRectCallout">
          <a:avLst>
            <a:gd name="adj1" fmla="val -79748"/>
            <a:gd name="adj2" fmla="val 36085"/>
            <a:gd name="adj3" fmla="val 16667"/>
          </a:avLst>
        </a:prstGeom>
        <a:solidFill>
          <a:srgbClr val="D32D20"/>
        </a:solidFill>
        <a:ln>
          <a:solidFill>
            <a:srgbClr val="D32D2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fr-fr" sz="1100"/>
            <a:t>Cliquez sur l’icône pour ouvrir le lien web de la publication</a:t>
          </a:r>
          <a:endParaRPr lang="en-GB" sz="1100"/>
        </a:p>
      </xdr:txBody>
    </xdr:sp>
    <xdr:clientData/>
  </xdr:twoCellAnchor>
  <xdr:twoCellAnchor editAs="oneCell">
    <xdr:from>
      <xdr:col>72</xdr:col>
      <xdr:colOff>53993</xdr:colOff>
      <xdr:row>82</xdr:row>
      <xdr:rowOff>123267</xdr:rowOff>
    </xdr:from>
    <xdr:to>
      <xdr:col>78</xdr:col>
      <xdr:colOff>115997</xdr:colOff>
      <xdr:row>90</xdr:row>
      <xdr:rowOff>91778</xdr:rowOff>
    </xdr:to>
    <xdr:pic>
      <xdr:nvPicPr>
        <xdr:cNvPr id="41" name="Picture 40">
          <a:hlinkClick xmlns:r="http://schemas.openxmlformats.org/officeDocument/2006/relationships" r:id="rId3"/>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156346" y="15912355"/>
          <a:ext cx="1070533" cy="1482351"/>
        </a:xfrm>
        <a:prstGeom prst="rect">
          <a:avLst/>
        </a:prstGeom>
        <a:ln>
          <a:noFill/>
        </a:ln>
        <a:effectLst>
          <a:outerShdw blurRad="190500" algn="tl" rotWithShape="0">
            <a:srgbClr val="000000">
              <a:alpha val="70000"/>
            </a:srgbClr>
          </a:outerShdw>
        </a:effectLst>
        <a:extLst>
          <a:ext uri="{909E8E84-426E-40DD-AFC4-6F175D3DCCD1}">
            <a14:hiddenFill xmlns:a14="http://schemas.microsoft.com/office/drawing/2010/main">
              <a:solidFill>
                <a:schemeClr val="accent1"/>
              </a:solidFill>
            </a14:hiddenFill>
          </a:ext>
        </a:extLst>
      </xdr:spPr>
    </xdr:pic>
    <xdr:clientData/>
  </xdr:twoCellAnchor>
  <xdr:absoluteAnchor>
    <xdr:pos x="15568334" y="52854"/>
    <xdr:ext cx="739588" cy="549089"/>
    <xdr:pic>
      <xdr:nvPicPr>
        <xdr:cNvPr id="44" name="Bild 3">
          <a:extLst>
            <a:ext uri="{FF2B5EF4-FFF2-40B4-BE49-F238E27FC236}">
              <a16:creationId xmlns:a16="http://schemas.microsoft.com/office/drawing/2014/main" id="{00000000-0008-0000-0000-00002C000000}"/>
            </a:ext>
          </a:extLst>
        </xdr:cNvPr>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t="13636" b="12121"/>
        <a:stretch/>
      </xdr:blipFill>
      <xdr:spPr>
        <a:xfrm>
          <a:off x="15568334" y="52854"/>
          <a:ext cx="739588" cy="549089"/>
        </a:xfrm>
        <a:prstGeom prst="rect">
          <a:avLst/>
        </a:prstGeom>
      </xdr:spPr>
    </xdr:pic>
    <xdr:clientData/>
  </xdr:absoluteAnchor>
  <xdr:twoCellAnchor>
    <xdr:from>
      <xdr:col>1</xdr:col>
      <xdr:colOff>164726</xdr:colOff>
      <xdr:row>66</xdr:row>
      <xdr:rowOff>9711</xdr:rowOff>
    </xdr:from>
    <xdr:to>
      <xdr:col>11</xdr:col>
      <xdr:colOff>69471</xdr:colOff>
      <xdr:row>73</xdr:row>
      <xdr:rowOff>36419</xdr:rowOff>
    </xdr:to>
    <xdr:pic>
      <xdr:nvPicPr>
        <xdr:cNvPr id="45" name="Picture 15" descr="K:\DCIM\147___04\IMG_0189.JPG">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6">
          <a:extLst>
            <a:ext uri="{BEBA8EAE-BF5A-486C-A8C5-ECC9F3942E4B}">
              <a14:imgProps xmlns:a14="http://schemas.microsoft.com/office/drawing/2010/main">
                <a14:imgLayer r:embed="rId7">
                  <a14:imgEffect>
                    <a14:brightnessContrast bright="40000" contrast="-40000"/>
                  </a14:imgEffect>
                </a14:imgLayer>
              </a14:imgProps>
            </a:ext>
            <a:ext uri="{28A0092B-C50C-407E-A947-70E740481C1C}">
              <a14:useLocalDpi xmlns:a14="http://schemas.microsoft.com/office/drawing/2010/main" val="0"/>
            </a:ext>
          </a:extLst>
        </a:blip>
        <a:srcRect/>
        <a:stretch>
          <a:fillRect/>
        </a:stretch>
      </xdr:blipFill>
      <xdr:spPr bwMode="auto">
        <a:xfrm>
          <a:off x="345701" y="12620811"/>
          <a:ext cx="1714495" cy="12935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135965</xdr:colOff>
      <xdr:row>33</xdr:row>
      <xdr:rowOff>59391</xdr:rowOff>
    </xdr:from>
    <xdr:to>
      <xdr:col>11</xdr:col>
      <xdr:colOff>155202</xdr:colOff>
      <xdr:row>36</xdr:row>
      <xdr:rowOff>112059</xdr:rowOff>
    </xdr:to>
    <xdr:sp macro="" textlink="">
      <xdr:nvSpPr>
        <xdr:cNvPr id="47" name="Rectangle 1">
          <a:hlinkClick xmlns:r="http://schemas.openxmlformats.org/officeDocument/2006/relationships" r:id="rId8"/>
          <a:extLst>
            <a:ext uri="{FF2B5EF4-FFF2-40B4-BE49-F238E27FC236}">
              <a16:creationId xmlns:a16="http://schemas.microsoft.com/office/drawing/2014/main" id="{00000000-0008-0000-0000-00002F000000}"/>
            </a:ext>
          </a:extLst>
        </xdr:cNvPr>
        <xdr:cNvSpPr/>
      </xdr:nvSpPr>
      <xdr:spPr>
        <a:xfrm>
          <a:off x="678890" y="6555441"/>
          <a:ext cx="1467037" cy="614643"/>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SUIVI DU RECP</a:t>
          </a:r>
        </a:p>
      </xdr:txBody>
    </xdr:sp>
    <xdr:clientData fPrintsWithSheet="0"/>
  </xdr:twoCellAnchor>
  <xdr:twoCellAnchor>
    <xdr:from>
      <xdr:col>3</xdr:col>
      <xdr:colOff>28948</xdr:colOff>
      <xdr:row>51</xdr:row>
      <xdr:rowOff>142875</xdr:rowOff>
    </xdr:from>
    <xdr:to>
      <xdr:col>12</xdr:col>
      <xdr:colOff>86658</xdr:colOff>
      <xdr:row>55</xdr:row>
      <xdr:rowOff>78442</xdr:rowOff>
    </xdr:to>
    <xdr:sp macro="" textlink="">
      <xdr:nvSpPr>
        <xdr:cNvPr id="48" name="Rectangle 1">
          <a:hlinkClick xmlns:r="http://schemas.openxmlformats.org/officeDocument/2006/relationships" r:id="rId9"/>
          <a:extLst>
            <a:ext uri="{FF2B5EF4-FFF2-40B4-BE49-F238E27FC236}">
              <a16:creationId xmlns:a16="http://schemas.microsoft.com/office/drawing/2014/main" id="{00000000-0008-0000-0000-000030000000}"/>
            </a:ext>
          </a:extLst>
        </xdr:cNvPr>
        <xdr:cNvSpPr/>
      </xdr:nvSpPr>
      <xdr:spPr>
        <a:xfrm>
          <a:off x="571873" y="9791700"/>
          <a:ext cx="1686485" cy="659467"/>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RÉSUMÉ</a:t>
          </a:r>
          <a:br>
            <a:rPr lang="en-GB" sz="1400" b="1" u="none">
              <a:solidFill>
                <a:schemeClr val="bg1"/>
              </a:solidFill>
              <a:effectLst/>
              <a:latin typeface="+mn-lt"/>
              <a:ea typeface="+mn-ea"/>
              <a:cs typeface="+mn-cs"/>
            </a:rPr>
          </a:br>
          <a:r>
            <a:rPr lang="fr-fr" sz="1400" b="1">
              <a:solidFill>
                <a:schemeClr val="bg1"/>
              </a:solidFill>
              <a:effectLst/>
              <a:latin typeface="+mn-lt"/>
              <a:ea typeface="+mn-ea"/>
              <a:cs typeface="+mn-cs"/>
            </a:rPr>
            <a:t>(AU NIVEAU DE L’ENTREPRISE)</a:t>
          </a:r>
          <a:endParaRPr lang="en-GB" sz="1400" b="1" u="none">
            <a:solidFill>
              <a:schemeClr val="bg1"/>
            </a:solidFill>
            <a:effectLst/>
            <a:latin typeface="+mn-lt"/>
            <a:ea typeface="+mn-ea"/>
            <a:cs typeface="+mn-cs"/>
          </a:endParaRPr>
        </a:p>
      </xdr:txBody>
    </xdr:sp>
    <xdr:clientData fPrintsWithSheet="0"/>
  </xdr:twoCellAnchor>
  <xdr:twoCellAnchor>
    <xdr:from>
      <xdr:col>3</xdr:col>
      <xdr:colOff>36792</xdr:colOff>
      <xdr:row>56</xdr:row>
      <xdr:rowOff>9526</xdr:rowOff>
    </xdr:from>
    <xdr:to>
      <xdr:col>12</xdr:col>
      <xdr:colOff>78441</xdr:colOff>
      <xdr:row>59</xdr:row>
      <xdr:rowOff>92823</xdr:rowOff>
    </xdr:to>
    <xdr:sp macro="" textlink="">
      <xdr:nvSpPr>
        <xdr:cNvPr id="49" name="Rectangle 1">
          <a:hlinkClick xmlns:r="http://schemas.openxmlformats.org/officeDocument/2006/relationships" r:id="rId10"/>
          <a:extLst>
            <a:ext uri="{FF2B5EF4-FFF2-40B4-BE49-F238E27FC236}">
              <a16:creationId xmlns:a16="http://schemas.microsoft.com/office/drawing/2014/main" id="{00000000-0008-0000-0000-000031000000}"/>
            </a:ext>
          </a:extLst>
        </xdr:cNvPr>
        <xdr:cNvSpPr/>
      </xdr:nvSpPr>
      <xdr:spPr>
        <a:xfrm>
          <a:off x="574674" y="10621497"/>
          <a:ext cx="1655296" cy="621179"/>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RÉSUMÉ</a:t>
          </a:r>
          <a:br>
            <a:rPr lang="en-GB" sz="1400" b="1" u="none">
              <a:solidFill>
                <a:schemeClr val="bg1"/>
              </a:solidFill>
              <a:effectLst/>
              <a:latin typeface="+mn-lt"/>
              <a:ea typeface="+mn-ea"/>
              <a:cs typeface="+mn-cs"/>
            </a:rPr>
          </a:br>
          <a:r>
            <a:rPr lang="fr-fr" sz="1400" b="1">
              <a:solidFill>
                <a:schemeClr val="bg1"/>
              </a:solidFill>
              <a:effectLst/>
              <a:latin typeface="+mn-lt"/>
              <a:ea typeface="+mn-ea"/>
              <a:cs typeface="+mn-cs"/>
            </a:rPr>
            <a:t>NIVEAU DU PARC</a:t>
          </a:r>
          <a:endParaRPr lang="en-GB" sz="1400" b="1" u="none">
            <a:solidFill>
              <a:schemeClr val="bg1"/>
            </a:solidFill>
            <a:effectLst/>
            <a:latin typeface="+mn-lt"/>
            <a:ea typeface="+mn-ea"/>
            <a:cs typeface="+mn-cs"/>
          </a:endParaRPr>
        </a:p>
      </xdr:txBody>
    </xdr:sp>
    <xdr:clientData fPrintsWithSheet="0"/>
  </xdr:twoCellAnchor>
  <xdr:twoCellAnchor editAs="oneCell">
    <xdr:from>
      <xdr:col>36</xdr:col>
      <xdr:colOff>100853</xdr:colOff>
      <xdr:row>82</xdr:row>
      <xdr:rowOff>85726</xdr:rowOff>
    </xdr:from>
    <xdr:to>
      <xdr:col>46</xdr:col>
      <xdr:colOff>58158</xdr:colOff>
      <xdr:row>90</xdr:row>
      <xdr:rowOff>94035</xdr:rowOff>
    </xdr:to>
    <xdr:pic>
      <xdr:nvPicPr>
        <xdr:cNvPr id="3" name="Picture 2">
          <a:hlinkClick xmlns:r="http://schemas.openxmlformats.org/officeDocument/2006/relationships" r:id="rId1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2"/>
        <a:stretch>
          <a:fillRect/>
        </a:stretch>
      </xdr:blipFill>
      <xdr:spPr>
        <a:xfrm>
          <a:off x="6152029" y="15874814"/>
          <a:ext cx="1624853" cy="1545644"/>
        </a:xfrm>
        <a:prstGeom prst="rect">
          <a:avLst/>
        </a:prstGeom>
      </xdr:spPr>
    </xdr:pic>
    <xdr:clientData/>
  </xdr:twoCellAnchor>
  <xdr:twoCellAnchor editAs="oneCell">
    <xdr:from>
      <xdr:col>9</xdr:col>
      <xdr:colOff>44824</xdr:colOff>
      <xdr:row>82</xdr:row>
      <xdr:rowOff>108884</xdr:rowOff>
    </xdr:from>
    <xdr:to>
      <xdr:col>16</xdr:col>
      <xdr:colOff>130138</xdr:colOff>
      <xdr:row>90</xdr:row>
      <xdr:rowOff>60418</xdr:rowOff>
    </xdr:to>
    <xdr:pic>
      <xdr:nvPicPr>
        <xdr:cNvPr id="22" name="Picture 21">
          <a:hlinkClick xmlns:r="http://schemas.openxmlformats.org/officeDocument/2006/relationships" r:id="rId13"/>
          <a:extLst>
            <a:ext uri="{FF2B5EF4-FFF2-40B4-BE49-F238E27FC236}">
              <a16:creationId xmlns:a16="http://schemas.microsoft.com/office/drawing/2014/main" id="{A80CE6AD-BB29-4F53-8475-D4976FF3E2D8}"/>
            </a:ext>
          </a:extLst>
        </xdr:cNvPr>
        <xdr:cNvPicPr>
          <a:picLocks noChangeAspect="1"/>
        </xdr:cNvPicPr>
      </xdr:nvPicPr>
      <xdr:blipFill>
        <a:blip xmlns:r="http://schemas.openxmlformats.org/officeDocument/2006/relationships" r:embed="rId14"/>
        <a:stretch>
          <a:fillRect/>
        </a:stretch>
      </xdr:blipFill>
      <xdr:spPr>
        <a:xfrm>
          <a:off x="1658471" y="15371296"/>
          <a:ext cx="1339103" cy="1396047"/>
        </a:xfrm>
        <a:prstGeom prst="rect">
          <a:avLst/>
        </a:prstGeom>
        <a:effectLst>
          <a:outerShdw blurRad="190500" dir="2700000" algn="ctr" rotWithShape="0">
            <a:prstClr val="black">
              <a:alpha val="7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180040</xdr:colOff>
      <xdr:row>0</xdr:row>
      <xdr:rowOff>123264</xdr:rowOff>
    </xdr:from>
    <xdr:to>
      <xdr:col>5</xdr:col>
      <xdr:colOff>680357</xdr:colOff>
      <xdr:row>1</xdr:row>
      <xdr:rowOff>544232</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8548433" y="123264"/>
          <a:ext cx="1942674" cy="693111"/>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 RÉSUMÉ</a:t>
          </a:r>
          <a:br>
            <a:rPr lang="en-GB" sz="1400" b="1" u="none">
              <a:solidFill>
                <a:schemeClr val="bg1"/>
              </a:solidFill>
              <a:effectLst/>
              <a:latin typeface="+mn-lt"/>
              <a:ea typeface="+mn-ea"/>
              <a:cs typeface="+mn-cs"/>
            </a:rPr>
          </a:br>
          <a:r>
            <a:rPr lang="fr-fr" sz="1400" b="1">
              <a:solidFill>
                <a:schemeClr val="bg1"/>
              </a:solidFill>
              <a:effectLst/>
              <a:latin typeface="+mn-lt"/>
              <a:ea typeface="+mn-ea"/>
              <a:cs typeface="+mn-cs"/>
            </a:rPr>
            <a:t>(AU NIVEAU DE L’ENTREPRISE)</a:t>
          </a:r>
          <a:endParaRPr lang="en-GB" sz="1400" b="1" u="none">
            <a:solidFill>
              <a:schemeClr val="bg1"/>
            </a:solidFill>
            <a:effectLst/>
            <a:latin typeface="+mn-lt"/>
            <a:ea typeface="+mn-ea"/>
            <a:cs typeface="+mn-cs"/>
          </a:endParaRPr>
        </a:p>
      </xdr:txBody>
    </xdr:sp>
    <xdr:clientData fPrintsWithSheet="0"/>
  </xdr:twoCellAnchor>
  <xdr:twoCellAnchor>
    <xdr:from>
      <xdr:col>3</xdr:col>
      <xdr:colOff>1693397</xdr:colOff>
      <xdr:row>0</xdr:row>
      <xdr:rowOff>113740</xdr:rowOff>
    </xdr:from>
    <xdr:to>
      <xdr:col>3</xdr:col>
      <xdr:colOff>3228975</xdr:colOff>
      <xdr:row>1</xdr:row>
      <xdr:rowOff>519954</xdr:rowOff>
    </xdr:to>
    <xdr:sp macro="" textlink="">
      <xdr:nvSpPr>
        <xdr:cNvPr id="3" name="Rectangle 1">
          <a:hlinkClick xmlns:r="http://schemas.openxmlformats.org/officeDocument/2006/relationships" r:id="rId2"/>
          <a:extLst>
            <a:ext uri="{FF2B5EF4-FFF2-40B4-BE49-F238E27FC236}">
              <a16:creationId xmlns:a16="http://schemas.microsoft.com/office/drawing/2014/main" id="{00000000-0008-0000-0100-000003000000}"/>
            </a:ext>
          </a:extLst>
        </xdr:cNvPr>
        <xdr:cNvSpPr/>
      </xdr:nvSpPr>
      <xdr:spPr>
        <a:xfrm>
          <a:off x="6623985" y="113740"/>
          <a:ext cx="1535578" cy="686361"/>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AUX INSTRUCTIONS</a:t>
          </a:r>
        </a:p>
      </xdr:txBody>
    </xdr:sp>
    <xdr:clientData fPrintsWithSheet="0"/>
  </xdr:twoCellAnchor>
  <xdr:twoCellAnchor>
    <xdr:from>
      <xdr:col>2</xdr:col>
      <xdr:colOff>1677708</xdr:colOff>
      <xdr:row>0</xdr:row>
      <xdr:rowOff>134471</xdr:rowOff>
    </xdr:from>
    <xdr:to>
      <xdr:col>3</xdr:col>
      <xdr:colOff>1436035</xdr:colOff>
      <xdr:row>1</xdr:row>
      <xdr:rowOff>468156</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4826561" y="134471"/>
          <a:ext cx="1540062" cy="613832"/>
        </a:xfrm>
        <a:prstGeom prst="rect">
          <a:avLst/>
        </a:prstGeom>
        <a:solidFill>
          <a:srgbClr val="FFF6DE"/>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a:defRPr>
              <a:solidFill>
                <a:schemeClr val="lt1"/>
              </a:solidFill>
              <a:latin typeface="+mn-lt"/>
              <a:ea typeface="+mn-ea"/>
              <a:cs typeface="+mn-cs"/>
            </a:defRPr>
          </a:lvl1pPr>
          <a:lvl2pPr>
            <a:defRPr>
              <a:solidFill>
                <a:schemeClr val="lt1"/>
              </a:solidFill>
              <a:latin typeface="+mn-lt"/>
              <a:ea typeface="+mn-ea"/>
              <a:cs typeface="+mn-cs"/>
            </a:defRPr>
          </a:lvl2pPr>
          <a:lvl3pPr>
            <a:defRPr>
              <a:solidFill>
                <a:schemeClr val="lt1"/>
              </a:solidFill>
              <a:latin typeface="+mn-lt"/>
              <a:ea typeface="+mn-ea"/>
              <a:cs typeface="+mn-cs"/>
            </a:defRPr>
          </a:lvl3pPr>
          <a:lvl4pPr>
            <a:defRPr>
              <a:solidFill>
                <a:schemeClr val="lt1"/>
              </a:solidFill>
              <a:latin typeface="+mn-lt"/>
              <a:ea typeface="+mn-ea"/>
              <a:cs typeface="+mn-cs"/>
            </a:defRPr>
          </a:lvl4pPr>
          <a:lvl5pPr>
            <a:defRPr>
              <a:solidFill>
                <a:schemeClr val="lt1"/>
              </a:solidFill>
              <a:latin typeface="+mn-lt"/>
              <a:ea typeface="+mn-ea"/>
              <a:cs typeface="+mn-cs"/>
            </a:defRPr>
          </a:lvl5pPr>
          <a:lvl6pPr>
            <a:defRPr>
              <a:solidFill>
                <a:schemeClr val="lt1"/>
              </a:solidFill>
              <a:latin typeface="+mn-lt"/>
              <a:ea typeface="+mn-ea"/>
              <a:cs typeface="+mn-cs"/>
            </a:defRPr>
          </a:lvl6pPr>
          <a:lvl7pPr>
            <a:defRPr>
              <a:solidFill>
                <a:schemeClr val="lt1"/>
              </a:solidFill>
              <a:latin typeface="+mn-lt"/>
              <a:ea typeface="+mn-ea"/>
              <a:cs typeface="+mn-cs"/>
            </a:defRPr>
          </a:lvl7pPr>
          <a:lvl8pPr>
            <a:defRPr>
              <a:solidFill>
                <a:schemeClr val="lt1"/>
              </a:solidFill>
              <a:latin typeface="+mn-lt"/>
              <a:ea typeface="+mn-ea"/>
              <a:cs typeface="+mn-cs"/>
            </a:defRPr>
          </a:lvl8pPr>
          <a:lvl9pPr>
            <a:defRPr>
              <a:solidFill>
                <a:schemeClr val="lt1"/>
              </a:solidFill>
              <a:latin typeface="+mn-lt"/>
              <a:ea typeface="+mn-ea"/>
              <a:cs typeface="+mn-cs"/>
            </a:defRPr>
          </a:lvl9pPr>
        </a:lstStyle>
        <a:p>
          <a:pPr algn="ctr"/>
          <a:r>
            <a:rPr lang="fr-fr" sz="1100" b="1">
              <a:solidFill>
                <a:sysClr val="windowText" lastClr="000000"/>
              </a:solidFill>
              <a:effectLst/>
              <a:latin typeface="+mn-lt"/>
              <a:ea typeface="+mn-ea"/>
              <a:cs typeface="+mn-cs"/>
            </a:rPr>
            <a:t>Veuillez apporter votre contribution dans les cellules jaunes</a:t>
          </a:r>
          <a:endParaRPr lang="en-GB" sz="1100" u="none">
            <a:solidFill>
              <a:sysClr val="windowText" lastClr="000000"/>
            </a:solidFill>
            <a:effectLst/>
          </a:endParaRPr>
        </a:p>
      </xdr:txBody>
    </xdr:sp>
    <xdr:clientData/>
  </xdr:twoCellAnchor>
  <xdr:twoCellAnchor>
    <xdr:from>
      <xdr:col>5</xdr:col>
      <xdr:colOff>851619</xdr:colOff>
      <xdr:row>0</xdr:row>
      <xdr:rowOff>126439</xdr:rowOff>
    </xdr:from>
    <xdr:to>
      <xdr:col>7</xdr:col>
      <xdr:colOff>485907</xdr:colOff>
      <xdr:row>1</xdr:row>
      <xdr:rowOff>534707</xdr:rowOff>
    </xdr:to>
    <xdr:sp macro="" textlink="">
      <xdr:nvSpPr>
        <xdr:cNvPr id="5" name="Rectangle 1">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10662369" y="126439"/>
          <a:ext cx="1838645" cy="680411"/>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 RÉSUMÉ</a:t>
          </a:r>
          <a:br>
            <a:rPr lang="en-GB" sz="1400" b="1" u="none">
              <a:solidFill>
                <a:schemeClr val="bg1"/>
              </a:solidFill>
              <a:effectLst/>
              <a:latin typeface="+mn-lt"/>
              <a:ea typeface="+mn-ea"/>
              <a:cs typeface="+mn-cs"/>
            </a:rPr>
          </a:br>
          <a:r>
            <a:rPr lang="fr-fr" sz="1400" b="1">
              <a:solidFill>
                <a:schemeClr val="bg1"/>
              </a:solidFill>
              <a:effectLst/>
              <a:latin typeface="+mn-lt"/>
              <a:ea typeface="+mn-ea"/>
              <a:cs typeface="+mn-cs"/>
            </a:rPr>
            <a:t>NIVEAU DU PARC</a:t>
          </a:r>
          <a:endParaRPr lang="en-GB" sz="1400" b="1" u="none">
            <a:solidFill>
              <a:schemeClr val="bg1"/>
            </a:solidFill>
            <a:effectLst/>
            <a:latin typeface="+mn-lt"/>
            <a:ea typeface="+mn-ea"/>
            <a:cs typeface="+mn-cs"/>
          </a:endParaRPr>
        </a:p>
      </xdr:txBody>
    </xdr:sp>
    <xdr:clientData fPrintsWithSheet="0"/>
  </xdr:twoCellAnchor>
  <xdr:twoCellAnchor>
    <xdr:from>
      <xdr:col>10</xdr:col>
      <xdr:colOff>838200</xdr:colOff>
      <xdr:row>6</xdr:row>
      <xdr:rowOff>19050</xdr:rowOff>
    </xdr:from>
    <xdr:to>
      <xdr:col>11</xdr:col>
      <xdr:colOff>142875</xdr:colOff>
      <xdr:row>8</xdr:row>
      <xdr:rowOff>19050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5754350" y="1743075"/>
          <a:ext cx="295275" cy="628650"/>
        </a:xfrm>
        <a:prstGeom prst="straightConnector1">
          <a:avLst/>
        </a:prstGeom>
        <a:ln w="12700">
          <a:solidFill>
            <a:schemeClr val="bg2">
              <a:lumMod val="75000"/>
            </a:schemeClr>
          </a:solidFill>
          <a:tailEnd type="triangle" w="lg" len="med"/>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2952565</xdr:colOff>
      <xdr:row>0</xdr:row>
      <xdr:rowOff>168088</xdr:rowOff>
    </xdr:from>
    <xdr:to>
      <xdr:col>2</xdr:col>
      <xdr:colOff>4497668</xdr:colOff>
      <xdr:row>1</xdr:row>
      <xdr:rowOff>617632</xdr:rowOff>
    </xdr:to>
    <xdr:sp macro="" textlink="">
      <xdr:nvSpPr>
        <xdr:cNvPr id="8" name="Rectangle 1">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a:xfrm>
          <a:off x="5193741" y="168088"/>
          <a:ext cx="1545103" cy="684868"/>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AUX INSTRUCTIONS</a:t>
          </a:r>
        </a:p>
      </xdr:txBody>
    </xdr:sp>
    <xdr:clientData fPrintsWithSheet="0"/>
  </xdr:twoCellAnchor>
  <xdr:twoCellAnchor>
    <xdr:from>
      <xdr:col>3</xdr:col>
      <xdr:colOff>316939</xdr:colOff>
      <xdr:row>0</xdr:row>
      <xdr:rowOff>201706</xdr:rowOff>
    </xdr:from>
    <xdr:to>
      <xdr:col>3</xdr:col>
      <xdr:colOff>2155638</xdr:colOff>
      <xdr:row>1</xdr:row>
      <xdr:rowOff>618002</xdr:rowOff>
    </xdr:to>
    <xdr:sp macro="" textlink="">
      <xdr:nvSpPr>
        <xdr:cNvPr id="9" name="Rectangle 1">
          <a:hlinkClick xmlns:r="http://schemas.openxmlformats.org/officeDocument/2006/relationships" r:id="rId2"/>
          <a:extLst>
            <a:ext uri="{FF2B5EF4-FFF2-40B4-BE49-F238E27FC236}">
              <a16:creationId xmlns:a16="http://schemas.microsoft.com/office/drawing/2014/main" id="{00000000-0008-0000-0200-000009000000}"/>
            </a:ext>
          </a:extLst>
        </xdr:cNvPr>
        <xdr:cNvSpPr/>
      </xdr:nvSpPr>
      <xdr:spPr>
        <a:xfrm>
          <a:off x="8676527" y="201706"/>
          <a:ext cx="1838699" cy="65162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 RÉSUMÉ</a:t>
          </a:r>
          <a:br>
            <a:rPr lang="en-GB" sz="1400" b="1" u="none">
              <a:solidFill>
                <a:schemeClr val="bg1"/>
              </a:solidFill>
              <a:effectLst/>
              <a:latin typeface="+mn-lt"/>
              <a:ea typeface="+mn-ea"/>
              <a:cs typeface="+mn-cs"/>
            </a:rPr>
          </a:br>
          <a:r>
            <a:rPr lang="fr-fr" sz="1400" b="1">
              <a:solidFill>
                <a:schemeClr val="bg1"/>
              </a:solidFill>
              <a:effectLst/>
              <a:latin typeface="+mn-lt"/>
              <a:ea typeface="+mn-ea"/>
              <a:cs typeface="+mn-cs"/>
            </a:rPr>
            <a:t>NIVEAU DU PARC</a:t>
          </a:r>
          <a:endParaRPr lang="en-GB" sz="1400" b="1" u="none">
            <a:solidFill>
              <a:schemeClr val="bg1"/>
            </a:solidFill>
            <a:effectLst/>
            <a:latin typeface="+mn-lt"/>
            <a:ea typeface="+mn-ea"/>
            <a:cs typeface="+mn-cs"/>
          </a:endParaRPr>
        </a:p>
      </xdr:txBody>
    </xdr:sp>
    <xdr:clientData fPrintsWithSheet="0"/>
  </xdr:twoCellAnchor>
  <xdr:twoCellAnchor>
    <xdr:from>
      <xdr:col>2</xdr:col>
      <xdr:colOff>4667998</xdr:colOff>
      <xdr:row>0</xdr:row>
      <xdr:rowOff>190499</xdr:rowOff>
    </xdr:from>
    <xdr:to>
      <xdr:col>3</xdr:col>
      <xdr:colOff>115236</xdr:colOff>
      <xdr:row>1</xdr:row>
      <xdr:rowOff>629208</xdr:rowOff>
    </xdr:to>
    <xdr:sp macro="" textlink="">
      <xdr:nvSpPr>
        <xdr:cNvPr id="10" name="Rectangle 1">
          <a:hlinkClick xmlns:r="http://schemas.openxmlformats.org/officeDocument/2006/relationships" r:id="rId2"/>
          <a:extLst>
            <a:ext uri="{FF2B5EF4-FFF2-40B4-BE49-F238E27FC236}">
              <a16:creationId xmlns:a16="http://schemas.microsoft.com/office/drawing/2014/main" id="{00000000-0008-0000-0200-00000A000000}"/>
            </a:ext>
          </a:extLst>
        </xdr:cNvPr>
        <xdr:cNvSpPr/>
      </xdr:nvSpPr>
      <xdr:spPr>
        <a:xfrm>
          <a:off x="6909174" y="190499"/>
          <a:ext cx="1565650" cy="674033"/>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400" b="1">
              <a:solidFill>
                <a:schemeClr val="bg1"/>
              </a:solidFill>
              <a:effectLst/>
              <a:latin typeface="+mn-lt"/>
              <a:ea typeface="+mn-ea"/>
              <a:cs typeface="+mn-cs"/>
            </a:rPr>
            <a:t>ALLER AU SUIVI RECP</a:t>
          </a:r>
        </a:p>
      </xdr:txBody>
    </xdr:sp>
    <xdr:clientData fPrintsWithSheet="0"/>
  </xdr:twoCellAnchor>
  <xdr:twoCellAnchor>
    <xdr:from>
      <xdr:col>1</xdr:col>
      <xdr:colOff>27268</xdr:colOff>
      <xdr:row>2</xdr:row>
      <xdr:rowOff>83297</xdr:rowOff>
    </xdr:from>
    <xdr:to>
      <xdr:col>4</xdr:col>
      <xdr:colOff>8030</xdr:colOff>
      <xdr:row>4</xdr:row>
      <xdr:rowOff>134471</xdr:rowOff>
    </xdr:to>
    <xdr:sp macro="" textlink="">
      <xdr:nvSpPr>
        <xdr:cNvPr id="11" name="Speech Bubble: Rectangle with Corners Rounded 10">
          <a:extLst>
            <a:ext uri="{FF2B5EF4-FFF2-40B4-BE49-F238E27FC236}">
              <a16:creationId xmlns:a16="http://schemas.microsoft.com/office/drawing/2014/main" id="{00000000-0008-0000-0200-00000B000000}"/>
            </a:ext>
          </a:extLst>
        </xdr:cNvPr>
        <xdr:cNvSpPr/>
      </xdr:nvSpPr>
      <xdr:spPr>
        <a:xfrm>
          <a:off x="172944" y="1013385"/>
          <a:ext cx="10357410" cy="364939"/>
        </a:xfrm>
        <a:prstGeom prst="wedgeRoundRectCallout">
          <a:avLst>
            <a:gd name="adj1" fmla="val 23543"/>
            <a:gd name="adj2" fmla="val 29057"/>
            <a:gd name="adj3" fmla="val 16667"/>
          </a:avLst>
        </a:prstGeom>
        <a:solidFill>
          <a:schemeClr val="accent2">
            <a:lumMod val="40000"/>
            <a:lumOff val="6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200" b="1">
              <a:solidFill>
                <a:sysClr val="windowText" lastClr="000000"/>
              </a:solidFill>
            </a:rPr>
            <a:t>La feuille de calcul est calculée automatiquement sur la base de la feuille de suivi RECP</a:t>
          </a:r>
          <a:endParaRPr lang="en-GB"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1418476</xdr:colOff>
      <xdr:row>0</xdr:row>
      <xdr:rowOff>190500</xdr:rowOff>
    </xdr:from>
    <xdr:to>
      <xdr:col>3</xdr:col>
      <xdr:colOff>1181100</xdr:colOff>
      <xdr:row>1</xdr:row>
      <xdr:rowOff>583640</xdr:rowOff>
    </xdr:to>
    <xdr:sp macro="" textlink="">
      <xdr:nvSpPr>
        <xdr:cNvPr id="6" name="Rectangle 1">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a:off x="6323851" y="190500"/>
          <a:ext cx="1591424" cy="61221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 RÉSUMÉ</a:t>
          </a:r>
          <a:br>
            <a:rPr lang="en-GB" sz="1200" b="1" u="none">
              <a:solidFill>
                <a:schemeClr val="bg1"/>
              </a:solidFill>
              <a:effectLst/>
              <a:latin typeface="+mn-lt"/>
              <a:ea typeface="+mn-ea"/>
              <a:cs typeface="+mn-cs"/>
            </a:rPr>
          </a:br>
          <a:r>
            <a:rPr lang="fr-fr" sz="1200" b="1">
              <a:solidFill>
                <a:schemeClr val="bg1"/>
              </a:solidFill>
              <a:effectLst/>
              <a:latin typeface="+mn-lt"/>
              <a:ea typeface="+mn-ea"/>
              <a:cs typeface="+mn-cs"/>
            </a:rPr>
            <a:t>(AU NIVEAU DE L’ENTREPRISE)</a:t>
          </a:r>
          <a:endParaRPr lang="en-GB" sz="1200" b="1" u="none">
            <a:solidFill>
              <a:schemeClr val="bg1"/>
            </a:solidFill>
            <a:effectLst/>
            <a:latin typeface="+mn-lt"/>
            <a:ea typeface="+mn-ea"/>
            <a:cs typeface="+mn-cs"/>
          </a:endParaRPr>
        </a:p>
      </xdr:txBody>
    </xdr:sp>
    <xdr:clientData fPrintsWithSheet="0"/>
  </xdr:twoCellAnchor>
  <xdr:twoCellAnchor>
    <xdr:from>
      <xdr:col>1</xdr:col>
      <xdr:colOff>3448050</xdr:colOff>
      <xdr:row>0</xdr:row>
      <xdr:rowOff>209550</xdr:rowOff>
    </xdr:from>
    <xdr:to>
      <xdr:col>1</xdr:col>
      <xdr:colOff>4733925</xdr:colOff>
      <xdr:row>1</xdr:row>
      <xdr:rowOff>600075</xdr:rowOff>
    </xdr:to>
    <xdr:sp macro="" textlink="">
      <xdr:nvSpPr>
        <xdr:cNvPr id="7" name="Rectangle 1">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3590925" y="209550"/>
          <a:ext cx="1285875" cy="609600"/>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AUX INSTRUCTIONS</a:t>
          </a:r>
        </a:p>
      </xdr:txBody>
    </xdr:sp>
    <xdr:clientData fPrintsWithSheet="0"/>
  </xdr:twoCellAnchor>
  <xdr:twoCellAnchor>
    <xdr:from>
      <xdr:col>2</xdr:col>
      <xdr:colOff>78628</xdr:colOff>
      <xdr:row>0</xdr:row>
      <xdr:rowOff>209550</xdr:rowOff>
    </xdr:from>
    <xdr:to>
      <xdr:col>2</xdr:col>
      <xdr:colOff>1320801</xdr:colOff>
      <xdr:row>1</xdr:row>
      <xdr:rowOff>590550</xdr:rowOff>
    </xdr:to>
    <xdr:sp macro="" textlink="">
      <xdr:nvSpPr>
        <xdr:cNvPr id="8" name="Rectangle 1">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4984003" y="209550"/>
          <a:ext cx="1242173" cy="600075"/>
        </a:xfrm>
        <a:prstGeom prst="roundRect">
          <a:avLst/>
        </a:prstGeom>
        <a:solidFill>
          <a:srgbClr val="D92D20"/>
        </a:solidFill>
        <a:ln>
          <a:noFill/>
        </a:ln>
        <a:effectLst>
          <a:outerShdw blurRad="63500" dist="25400" dir="2700000" algn="tl" rotWithShape="0">
            <a:prstClr val="black">
              <a:alpha val="40000"/>
            </a:prstClr>
          </a:outerShdw>
          <a:softEdge rad="25400"/>
        </a:effectLst>
        <a:scene3d>
          <a:camera prst="orthographicFront"/>
          <a:lightRig rig="threePt" dir="t"/>
        </a:scene3d>
        <a:sp3d>
          <a:bevelT w="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lang="fr-fr" sz="1200" b="1">
              <a:solidFill>
                <a:schemeClr val="bg1"/>
              </a:solidFill>
              <a:effectLst/>
              <a:latin typeface="+mn-lt"/>
              <a:ea typeface="+mn-ea"/>
              <a:cs typeface="+mn-cs"/>
            </a:rPr>
            <a:t>ALLER AU SUIVI RECP</a:t>
          </a:r>
        </a:p>
      </xdr:txBody>
    </xdr:sp>
    <xdr:clientData fPrintsWithSheet="0"/>
  </xdr:twoCellAnchor>
  <xdr:twoCellAnchor>
    <xdr:from>
      <xdr:col>0</xdr:col>
      <xdr:colOff>123825</xdr:colOff>
      <xdr:row>2</xdr:row>
      <xdr:rowOff>95251</xdr:rowOff>
    </xdr:from>
    <xdr:to>
      <xdr:col>3</xdr:col>
      <xdr:colOff>1323975</xdr:colOff>
      <xdr:row>4</xdr:row>
      <xdr:rowOff>92075</xdr:rowOff>
    </xdr:to>
    <xdr:sp macro="" textlink="">
      <xdr:nvSpPr>
        <xdr:cNvPr id="12" name="Speech Bubble: Rectangle with Corners Rounded 11">
          <a:extLst>
            <a:ext uri="{FF2B5EF4-FFF2-40B4-BE49-F238E27FC236}">
              <a16:creationId xmlns:a16="http://schemas.microsoft.com/office/drawing/2014/main" id="{00000000-0008-0000-0300-00000C000000}"/>
            </a:ext>
          </a:extLst>
        </xdr:cNvPr>
        <xdr:cNvSpPr/>
      </xdr:nvSpPr>
      <xdr:spPr>
        <a:xfrm>
          <a:off x="123825" y="1009651"/>
          <a:ext cx="7934325" cy="301624"/>
        </a:xfrm>
        <a:prstGeom prst="wedgeRoundRectCallout">
          <a:avLst>
            <a:gd name="adj1" fmla="val 23543"/>
            <a:gd name="adj2" fmla="val 29057"/>
            <a:gd name="adj3" fmla="val 16667"/>
          </a:avLst>
        </a:prstGeom>
        <a:solidFill>
          <a:schemeClr val="accent2">
            <a:lumMod val="40000"/>
            <a:lumOff val="60000"/>
          </a:schemeClr>
        </a:solid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fr-fr" sz="1100" b="1">
              <a:solidFill>
                <a:sysClr val="windowText" lastClr="000000"/>
              </a:solidFill>
            </a:rPr>
            <a:t>La feuille de calcul est calculée automatiquement sur la base de la feuille de suivi RECP</a:t>
          </a:r>
          <a:endParaRPr lang="en-GB" sz="1100" b="1">
            <a:solidFill>
              <a:sysClr val="windowText" lastClr="000000"/>
            </a:solidFill>
          </a:endParaRPr>
        </a:p>
      </xdr:txBody>
    </xdr:sp>
    <xdr:clientData/>
  </xdr:twoCellAnchor>
</xdr:wsDr>
</file>

<file path=xl/theme/theme1.xml><?xml version="1.0" encoding="utf-8"?>
<a:theme xmlns:a="http://schemas.openxmlformats.org/drawingml/2006/main" name="Office-Design">
  <a:themeElements>
    <a:clrScheme name="UNIDO Graphs">
      <a:dk1>
        <a:srgbClr val="000000"/>
      </a:dk1>
      <a:lt1>
        <a:sysClr val="window" lastClr="FFFFFF"/>
      </a:lt1>
      <a:dk2>
        <a:srgbClr val="005394"/>
      </a:dk2>
      <a:lt2>
        <a:srgbClr val="BBDDEA"/>
      </a:lt2>
      <a:accent1>
        <a:srgbClr val="336A24"/>
      </a:accent1>
      <a:accent2>
        <a:srgbClr val="C55B25"/>
      </a:accent2>
      <a:accent3>
        <a:srgbClr val="880E1B"/>
      </a:accent3>
      <a:accent4>
        <a:srgbClr val="4C1966"/>
      </a:accent4>
      <a:accent5>
        <a:srgbClr val="66B42D"/>
      </a:accent5>
      <a:accent6>
        <a:srgbClr val="0096D6"/>
      </a:accent6>
      <a:hlink>
        <a:srgbClr val="0000FF"/>
      </a:hlink>
      <a:folHlink>
        <a:srgbClr val="4C2770"/>
      </a:folHlink>
    </a:clrScheme>
    <a:fontScheme name="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D32D20"/>
    <pageSetUpPr fitToPage="1"/>
  </sheetPr>
  <dimension ref="B1:CQ129"/>
  <sheetViews>
    <sheetView showGridLines="0" showRowColHeaders="0" tabSelected="1" zoomScale="85" zoomScaleNormal="85" workbookViewId="0">
      <pane ySplit="2" topLeftCell="A75" activePane="bottomLeft" state="frozen"/>
      <selection pane="bottomLeft" activeCell="B2" sqref="B2"/>
    </sheetView>
  </sheetViews>
  <sheetFormatPr defaultColWidth="2.5546875" defaultRowHeight="14.4"/>
  <sheetData>
    <row r="1" spans="2:93" s="10" customFormat="1" ht="12.9" customHeight="1"/>
    <row r="2" spans="2:93" s="10" customFormat="1" ht="36" customHeight="1">
      <c r="B2" s="167" t="s">
        <v>514</v>
      </c>
      <c r="C2" s="168"/>
      <c r="D2" s="168"/>
      <c r="E2" s="168"/>
      <c r="F2" s="168"/>
    </row>
    <row r="3" spans="2:93" s="150" customFormat="1" ht="9.6" customHeight="1" thickBot="1">
      <c r="B3" s="149"/>
      <c r="C3" s="149"/>
      <c r="D3" s="149"/>
      <c r="E3" s="149"/>
      <c r="F3" s="149"/>
    </row>
    <row r="4" spans="2:93" s="11" customFormat="1" ht="18" customHeight="1">
      <c r="B4" s="227" t="s">
        <v>60</v>
      </c>
      <c r="C4" s="228"/>
      <c r="D4" s="228"/>
      <c r="E4" s="228"/>
      <c r="F4" s="228"/>
      <c r="G4" s="228"/>
      <c r="H4" s="228"/>
      <c r="I4" s="228"/>
      <c r="J4" s="228"/>
      <c r="K4" s="228"/>
      <c r="L4" s="228"/>
      <c r="M4" s="228"/>
      <c r="N4" s="228"/>
      <c r="O4" s="228"/>
      <c r="P4" s="228"/>
      <c r="Q4" s="228"/>
      <c r="R4" s="228"/>
      <c r="S4" s="228"/>
      <c r="T4" s="228"/>
      <c r="U4" s="228"/>
      <c r="V4" s="228"/>
      <c r="W4" s="228"/>
      <c r="X4" s="228"/>
      <c r="Y4" s="228"/>
      <c r="Z4" s="228"/>
      <c r="AA4" s="228"/>
      <c r="AB4" s="228"/>
      <c r="AC4" s="228"/>
      <c r="AD4" s="228"/>
      <c r="AE4" s="228"/>
      <c r="AF4" s="228"/>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c r="CI4" s="228"/>
      <c r="CJ4" s="228"/>
      <c r="CK4" s="228"/>
      <c r="CL4" s="228"/>
      <c r="CM4" s="228"/>
      <c r="CN4" s="228"/>
      <c r="CO4" s="229"/>
    </row>
    <row r="5" spans="2:93" s="11" customFormat="1" ht="5.0999999999999996" customHeight="1">
      <c r="B5" s="169"/>
      <c r="C5" s="151"/>
      <c r="CO5" s="170"/>
    </row>
    <row r="6" spans="2:93" s="11" customFormat="1" ht="33.6" customHeight="1" thickBot="1">
      <c r="B6" s="230" t="s">
        <v>144</v>
      </c>
      <c r="C6" s="231"/>
      <c r="D6" s="231"/>
      <c r="E6" s="231"/>
      <c r="F6" s="231"/>
      <c r="G6" s="231"/>
      <c r="H6" s="231"/>
      <c r="I6" s="231"/>
      <c r="J6" s="231"/>
      <c r="K6" s="231"/>
      <c r="L6" s="231"/>
      <c r="M6" s="231"/>
      <c r="N6" s="231"/>
      <c r="O6" s="231"/>
      <c r="P6" s="231"/>
      <c r="Q6" s="231"/>
      <c r="R6" s="231"/>
      <c r="S6" s="231"/>
      <c r="T6" s="231"/>
      <c r="U6" s="231"/>
      <c r="V6" s="231"/>
      <c r="W6" s="231"/>
      <c r="X6" s="231"/>
      <c r="Y6" s="231"/>
      <c r="Z6" s="231"/>
      <c r="AA6" s="231"/>
      <c r="AB6" s="231"/>
      <c r="AC6" s="231"/>
      <c r="AD6" s="231"/>
      <c r="AE6" s="231"/>
      <c r="AF6" s="231"/>
      <c r="AG6" s="231"/>
      <c r="AH6" s="231"/>
      <c r="AI6" s="231"/>
      <c r="AJ6" s="231"/>
      <c r="AK6" s="231"/>
      <c r="AL6" s="231"/>
      <c r="AM6" s="231"/>
      <c r="AN6" s="231"/>
      <c r="AO6" s="231"/>
      <c r="AP6" s="231"/>
      <c r="AQ6" s="231"/>
      <c r="AR6" s="231"/>
      <c r="AS6" s="231"/>
      <c r="AT6" s="231"/>
      <c r="AU6" s="231"/>
      <c r="AV6" s="231"/>
      <c r="AW6" s="231"/>
      <c r="AX6" s="231"/>
      <c r="AY6" s="231"/>
      <c r="AZ6" s="231"/>
      <c r="BA6" s="231"/>
      <c r="BB6" s="231"/>
      <c r="BC6" s="231"/>
      <c r="BD6" s="231"/>
      <c r="BE6" s="231"/>
      <c r="BF6" s="231"/>
      <c r="BG6" s="231"/>
      <c r="BH6" s="231"/>
      <c r="BI6" s="231"/>
      <c r="BJ6" s="231"/>
      <c r="BK6" s="231"/>
      <c r="BL6" s="231"/>
      <c r="BM6" s="231"/>
      <c r="BN6" s="231"/>
      <c r="BO6" s="231"/>
      <c r="BP6" s="231"/>
      <c r="BQ6" s="231"/>
      <c r="BR6" s="231"/>
      <c r="BS6" s="231"/>
      <c r="BT6" s="231"/>
      <c r="BU6" s="231"/>
      <c r="BV6" s="231"/>
      <c r="BW6" s="231"/>
      <c r="BX6" s="231"/>
      <c r="BY6" s="231"/>
      <c r="BZ6" s="231"/>
      <c r="CA6" s="231"/>
      <c r="CB6" s="231"/>
      <c r="CC6" s="231"/>
      <c r="CD6" s="231"/>
      <c r="CE6" s="231"/>
      <c r="CF6" s="231"/>
      <c r="CG6" s="231"/>
      <c r="CH6" s="231"/>
      <c r="CI6" s="231"/>
      <c r="CJ6" s="231"/>
      <c r="CK6" s="231"/>
      <c r="CL6" s="231"/>
      <c r="CM6" s="231"/>
      <c r="CN6" s="231"/>
      <c r="CO6" s="232"/>
    </row>
    <row r="7" spans="2:93" s="11" customFormat="1" ht="15" thickBot="1">
      <c r="B7" s="152"/>
      <c r="C7" s="153"/>
    </row>
    <row r="8" spans="2:93" s="154" customFormat="1" ht="15.9" customHeight="1">
      <c r="B8" s="227" t="s">
        <v>61</v>
      </c>
      <c r="C8" s="228"/>
      <c r="D8" s="228"/>
      <c r="E8" s="228"/>
      <c r="F8" s="228"/>
      <c r="G8" s="228"/>
      <c r="H8" s="228"/>
      <c r="I8" s="228"/>
      <c r="J8" s="228"/>
      <c r="K8" s="228"/>
      <c r="L8" s="228"/>
      <c r="M8" s="228"/>
      <c r="N8" s="228"/>
      <c r="O8" s="228"/>
      <c r="P8" s="228"/>
      <c r="Q8" s="228"/>
      <c r="R8" s="228"/>
      <c r="S8" s="228"/>
      <c r="T8" s="228"/>
      <c r="U8" s="228"/>
      <c r="V8" s="228"/>
      <c r="W8" s="228"/>
      <c r="X8" s="228"/>
      <c r="Y8" s="228"/>
      <c r="Z8" s="228"/>
      <c r="AA8" s="228"/>
      <c r="AB8" s="228"/>
      <c r="AC8" s="228"/>
      <c r="AD8" s="228"/>
      <c r="AE8" s="228"/>
      <c r="AF8" s="228"/>
      <c r="AG8" s="228"/>
      <c r="AH8" s="228"/>
      <c r="AI8" s="228"/>
      <c r="AJ8" s="228"/>
      <c r="AK8" s="228"/>
      <c r="AL8" s="228"/>
      <c r="AM8" s="228"/>
      <c r="AN8" s="228"/>
      <c r="AO8" s="228"/>
      <c r="AP8" s="228"/>
      <c r="AQ8" s="228"/>
      <c r="AR8" s="228"/>
      <c r="AS8" s="228"/>
      <c r="AT8" s="228"/>
      <c r="AU8" s="228"/>
      <c r="AV8" s="228"/>
      <c r="AW8" s="228"/>
      <c r="AX8" s="228"/>
      <c r="AY8" s="228"/>
      <c r="AZ8" s="228"/>
      <c r="BA8" s="228"/>
      <c r="BB8" s="228"/>
      <c r="BC8" s="228"/>
      <c r="BD8" s="228"/>
      <c r="BE8" s="228"/>
      <c r="BF8" s="228"/>
      <c r="BG8" s="228"/>
      <c r="BH8" s="228"/>
      <c r="BI8" s="228"/>
      <c r="BJ8" s="228"/>
      <c r="BK8" s="228"/>
      <c r="BL8" s="228"/>
      <c r="BM8" s="228"/>
      <c r="BN8" s="228"/>
      <c r="BO8" s="228"/>
      <c r="BP8" s="228"/>
      <c r="BQ8" s="228"/>
      <c r="BR8" s="228"/>
      <c r="BS8" s="228"/>
      <c r="BT8" s="228"/>
      <c r="BU8" s="228"/>
      <c r="BV8" s="228"/>
      <c r="BW8" s="228"/>
      <c r="BX8" s="228"/>
      <c r="BY8" s="228"/>
      <c r="BZ8" s="228"/>
      <c r="CA8" s="228"/>
      <c r="CB8" s="228"/>
      <c r="CC8" s="228"/>
      <c r="CD8" s="228"/>
      <c r="CE8" s="228"/>
      <c r="CF8" s="228"/>
      <c r="CG8" s="228"/>
      <c r="CH8" s="228"/>
      <c r="CI8" s="228"/>
      <c r="CJ8" s="228"/>
      <c r="CK8" s="228"/>
      <c r="CL8" s="228"/>
      <c r="CM8" s="228"/>
      <c r="CN8" s="228"/>
      <c r="CO8" s="229"/>
    </row>
    <row r="9" spans="2:93" s="154" customFormat="1" ht="5.0999999999999996" customHeight="1">
      <c r="B9" s="171"/>
      <c r="CO9" s="172"/>
    </row>
    <row r="10" spans="2:93" s="155" customFormat="1" ht="34.5" customHeight="1" thickBot="1">
      <c r="B10" s="230" t="s">
        <v>149</v>
      </c>
      <c r="C10" s="231"/>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c r="AJ10" s="231"/>
      <c r="AK10" s="231"/>
      <c r="AL10" s="231"/>
      <c r="AM10" s="231"/>
      <c r="AN10" s="231"/>
      <c r="AO10" s="231"/>
      <c r="AP10" s="231"/>
      <c r="AQ10" s="231"/>
      <c r="AR10" s="231"/>
      <c r="AS10" s="231"/>
      <c r="AT10" s="231"/>
      <c r="AU10" s="231"/>
      <c r="AV10" s="231"/>
      <c r="AW10" s="231"/>
      <c r="AX10" s="231"/>
      <c r="AY10" s="231"/>
      <c r="AZ10" s="231"/>
      <c r="BA10" s="231"/>
      <c r="BB10" s="231"/>
      <c r="BC10" s="231"/>
      <c r="BD10" s="231"/>
      <c r="BE10" s="231"/>
      <c r="BF10" s="231"/>
      <c r="BG10" s="231"/>
      <c r="BH10" s="231"/>
      <c r="BI10" s="231"/>
      <c r="BJ10" s="231"/>
      <c r="BK10" s="231"/>
      <c r="BL10" s="231"/>
      <c r="BM10" s="231"/>
      <c r="BN10" s="231"/>
      <c r="BO10" s="231"/>
      <c r="BP10" s="231"/>
      <c r="BQ10" s="231"/>
      <c r="BR10" s="231"/>
      <c r="BS10" s="231"/>
      <c r="BT10" s="231"/>
      <c r="BU10" s="231"/>
      <c r="BV10" s="231"/>
      <c r="BW10" s="231"/>
      <c r="BX10" s="231"/>
      <c r="BY10" s="231"/>
      <c r="BZ10" s="231"/>
      <c r="CA10" s="231"/>
      <c r="CB10" s="231"/>
      <c r="CC10" s="231"/>
      <c r="CD10" s="231"/>
      <c r="CE10" s="231"/>
      <c r="CF10" s="231"/>
      <c r="CG10" s="231"/>
      <c r="CH10" s="231"/>
      <c r="CI10" s="231"/>
      <c r="CJ10" s="231"/>
      <c r="CK10" s="231"/>
      <c r="CL10" s="231"/>
      <c r="CM10" s="231"/>
      <c r="CN10" s="231"/>
      <c r="CO10" s="232"/>
    </row>
    <row r="11" spans="2:93" s="155" customFormat="1" ht="15" thickBot="1">
      <c r="B11" s="152"/>
      <c r="C11" s="156"/>
      <c r="D11" s="156"/>
      <c r="E11" s="156"/>
      <c r="F11" s="156"/>
      <c r="G11" s="156"/>
      <c r="H11" s="156"/>
      <c r="I11" s="156"/>
    </row>
    <row r="12" spans="2:93" s="155" customFormat="1" ht="18" customHeight="1">
      <c r="B12" s="227" t="s">
        <v>62</v>
      </c>
      <c r="C12" s="228"/>
      <c r="D12" s="228"/>
      <c r="E12" s="228"/>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8"/>
      <c r="AP12" s="228"/>
      <c r="AQ12" s="228"/>
      <c r="AR12" s="228"/>
      <c r="AS12" s="228"/>
      <c r="AT12" s="228"/>
      <c r="AU12" s="228"/>
      <c r="AV12" s="228"/>
      <c r="AW12" s="228"/>
      <c r="AX12" s="228"/>
      <c r="AY12" s="228"/>
      <c r="AZ12" s="228"/>
      <c r="BA12" s="228"/>
      <c r="BB12" s="228"/>
      <c r="BC12" s="228"/>
      <c r="BD12" s="228"/>
      <c r="BE12" s="228"/>
      <c r="BF12" s="228"/>
      <c r="BG12" s="228"/>
      <c r="BH12" s="228"/>
      <c r="BI12" s="228"/>
      <c r="BJ12" s="228"/>
      <c r="BK12" s="228"/>
      <c r="BL12" s="228"/>
      <c r="BM12" s="228"/>
      <c r="BN12" s="228"/>
      <c r="BO12" s="228"/>
      <c r="BP12" s="228"/>
      <c r="BQ12" s="228"/>
      <c r="BR12" s="228"/>
      <c r="BS12" s="228"/>
      <c r="BT12" s="228"/>
      <c r="BU12" s="228"/>
      <c r="BV12" s="228"/>
      <c r="BW12" s="228"/>
      <c r="BX12" s="228"/>
      <c r="BY12" s="228"/>
      <c r="BZ12" s="228"/>
      <c r="CA12" s="228"/>
      <c r="CB12" s="228"/>
      <c r="CC12" s="228"/>
      <c r="CD12" s="228"/>
      <c r="CE12" s="228"/>
      <c r="CF12" s="228"/>
      <c r="CG12" s="228"/>
      <c r="CH12" s="228"/>
      <c r="CI12" s="228"/>
      <c r="CJ12" s="228"/>
      <c r="CK12" s="228"/>
      <c r="CL12" s="228"/>
      <c r="CM12" s="228"/>
      <c r="CN12" s="228"/>
      <c r="CO12" s="229"/>
    </row>
    <row r="13" spans="2:93" s="155" customFormat="1" ht="5.0999999999999996" customHeight="1">
      <c r="B13" s="169"/>
      <c r="C13" s="156"/>
      <c r="D13" s="156"/>
      <c r="E13" s="156"/>
      <c r="F13" s="156"/>
      <c r="G13" s="156"/>
      <c r="H13" s="156"/>
      <c r="I13" s="156"/>
      <c r="CO13" s="173"/>
    </row>
    <row r="14" spans="2:93" s="155" customFormat="1" ht="14.4" customHeight="1">
      <c r="B14" s="236" t="s">
        <v>142</v>
      </c>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4"/>
      <c r="AI14" s="234"/>
      <c r="AJ14" s="234"/>
      <c r="AK14" s="234"/>
      <c r="AL14" s="234"/>
      <c r="AM14" s="234"/>
      <c r="AN14" s="234"/>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4"/>
      <c r="CM14" s="234"/>
      <c r="CN14" s="234"/>
      <c r="CO14" s="237"/>
    </row>
    <row r="15" spans="2:93" s="155" customFormat="1">
      <c r="B15" s="236"/>
      <c r="C15" s="234"/>
      <c r="D15" s="234"/>
      <c r="E15" s="234"/>
      <c r="F15" s="234"/>
      <c r="G15" s="234"/>
      <c r="H15" s="234"/>
      <c r="I15" s="234"/>
      <c r="J15" s="234"/>
      <c r="K15" s="234"/>
      <c r="L15" s="234"/>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4"/>
      <c r="AM15" s="234"/>
      <c r="AN15" s="234"/>
      <c r="AO15" s="234"/>
      <c r="AP15" s="234"/>
      <c r="AQ15" s="234"/>
      <c r="AR15" s="234"/>
      <c r="AS15" s="234"/>
      <c r="AT15" s="234"/>
      <c r="AU15" s="234"/>
      <c r="AV15" s="234"/>
      <c r="AW15" s="234"/>
      <c r="AX15" s="234"/>
      <c r="AY15" s="234"/>
      <c r="AZ15" s="234"/>
      <c r="BA15" s="234"/>
      <c r="BB15" s="234"/>
      <c r="BC15" s="234"/>
      <c r="BD15" s="234"/>
      <c r="BE15" s="234"/>
      <c r="BF15" s="234"/>
      <c r="BG15" s="234"/>
      <c r="BH15" s="234"/>
      <c r="BI15" s="234"/>
      <c r="BJ15" s="234"/>
      <c r="BK15" s="234"/>
      <c r="BL15" s="234"/>
      <c r="BM15" s="234"/>
      <c r="BN15" s="234"/>
      <c r="BO15" s="234"/>
      <c r="BP15" s="234"/>
      <c r="BQ15" s="234"/>
      <c r="BR15" s="234"/>
      <c r="BS15" s="234"/>
      <c r="BT15" s="234"/>
      <c r="BU15" s="234"/>
      <c r="BV15" s="234"/>
      <c r="BW15" s="234"/>
      <c r="BX15" s="234"/>
      <c r="BY15" s="234"/>
      <c r="BZ15" s="234"/>
      <c r="CA15" s="234"/>
      <c r="CB15" s="234"/>
      <c r="CC15" s="234"/>
      <c r="CD15" s="234"/>
      <c r="CE15" s="234"/>
      <c r="CF15" s="234"/>
      <c r="CG15" s="234"/>
      <c r="CH15" s="234"/>
      <c r="CI15" s="234"/>
      <c r="CJ15" s="234"/>
      <c r="CK15" s="234"/>
      <c r="CL15" s="234"/>
      <c r="CM15" s="234"/>
      <c r="CN15" s="234"/>
      <c r="CO15" s="237"/>
    </row>
    <row r="16" spans="2:93" s="155" customFormat="1">
      <c r="B16" s="236"/>
      <c r="C16" s="234"/>
      <c r="D16" s="234"/>
      <c r="E16" s="234"/>
      <c r="F16" s="234"/>
      <c r="G16" s="234"/>
      <c r="H16" s="234"/>
      <c r="I16" s="234"/>
      <c r="J16" s="234"/>
      <c r="K16" s="234"/>
      <c r="L16" s="234"/>
      <c r="M16" s="234"/>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4"/>
      <c r="AN16" s="234"/>
      <c r="AO16" s="234"/>
      <c r="AP16" s="234"/>
      <c r="AQ16" s="234"/>
      <c r="AR16" s="234"/>
      <c r="AS16" s="234"/>
      <c r="AT16" s="234"/>
      <c r="AU16" s="234"/>
      <c r="AV16" s="234"/>
      <c r="AW16" s="234"/>
      <c r="AX16" s="234"/>
      <c r="AY16" s="234"/>
      <c r="AZ16" s="234"/>
      <c r="BA16" s="234"/>
      <c r="BB16" s="234"/>
      <c r="BC16" s="234"/>
      <c r="BD16" s="234"/>
      <c r="BE16" s="234"/>
      <c r="BF16" s="234"/>
      <c r="BG16" s="234"/>
      <c r="BH16" s="234"/>
      <c r="BI16" s="234"/>
      <c r="BJ16" s="234"/>
      <c r="BK16" s="234"/>
      <c r="BL16" s="234"/>
      <c r="BM16" s="234"/>
      <c r="BN16" s="234"/>
      <c r="BO16" s="234"/>
      <c r="BP16" s="234"/>
      <c r="BQ16" s="234"/>
      <c r="BR16" s="234"/>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7"/>
    </row>
    <row r="17" spans="2:95" s="155" customFormat="1">
      <c r="B17" s="236"/>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c r="AS17" s="234"/>
      <c r="AT17" s="234"/>
      <c r="AU17" s="234"/>
      <c r="AV17" s="234"/>
      <c r="AW17" s="234"/>
      <c r="AX17" s="234"/>
      <c r="AY17" s="234"/>
      <c r="AZ17" s="234"/>
      <c r="BA17" s="234"/>
      <c r="BB17" s="234"/>
      <c r="BC17" s="234"/>
      <c r="BD17" s="234"/>
      <c r="BE17" s="234"/>
      <c r="BF17" s="234"/>
      <c r="BG17" s="234"/>
      <c r="BH17" s="234"/>
      <c r="BI17" s="234"/>
      <c r="BJ17" s="234"/>
      <c r="BK17" s="234"/>
      <c r="BL17" s="234"/>
      <c r="BM17" s="234"/>
      <c r="BN17" s="234"/>
      <c r="BO17" s="234"/>
      <c r="BP17" s="234"/>
      <c r="BQ17" s="234"/>
      <c r="BR17" s="234"/>
      <c r="BS17" s="234"/>
      <c r="BT17" s="234"/>
      <c r="BU17" s="234"/>
      <c r="BV17" s="234"/>
      <c r="BW17" s="234"/>
      <c r="BX17" s="234"/>
      <c r="BY17" s="234"/>
      <c r="BZ17" s="234"/>
      <c r="CA17" s="234"/>
      <c r="CB17" s="234"/>
      <c r="CC17" s="234"/>
      <c r="CD17" s="234"/>
      <c r="CE17" s="234"/>
      <c r="CF17" s="234"/>
      <c r="CG17" s="234"/>
      <c r="CH17" s="234"/>
      <c r="CI17" s="234"/>
      <c r="CJ17" s="234"/>
      <c r="CK17" s="234"/>
      <c r="CL17" s="234"/>
      <c r="CM17" s="234"/>
      <c r="CN17" s="234"/>
      <c r="CO17" s="237"/>
    </row>
    <row r="18" spans="2:95" s="155" customFormat="1" ht="14.4" customHeight="1">
      <c r="B18" s="236"/>
      <c r="C18" s="234"/>
      <c r="D18" s="234"/>
      <c r="E18" s="234"/>
      <c r="F18" s="234"/>
      <c r="G18" s="234"/>
      <c r="H18" s="234"/>
      <c r="I18" s="234"/>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4"/>
      <c r="AP18" s="234"/>
      <c r="AQ18" s="234"/>
      <c r="AR18" s="234"/>
      <c r="AS18" s="234"/>
      <c r="AT18" s="234"/>
      <c r="AU18" s="234"/>
      <c r="AV18" s="234"/>
      <c r="AW18" s="234"/>
      <c r="AX18" s="234"/>
      <c r="AY18" s="234"/>
      <c r="AZ18" s="234"/>
      <c r="BA18" s="234"/>
      <c r="BB18" s="234"/>
      <c r="BC18" s="234"/>
      <c r="BD18" s="234"/>
      <c r="BE18" s="234"/>
      <c r="BF18" s="234"/>
      <c r="BG18" s="234"/>
      <c r="BH18" s="234"/>
      <c r="BI18" s="234"/>
      <c r="BJ18" s="234"/>
      <c r="BK18" s="234"/>
      <c r="BL18" s="234"/>
      <c r="BM18" s="234"/>
      <c r="BN18" s="234"/>
      <c r="BO18" s="234"/>
      <c r="BP18" s="234"/>
      <c r="BQ18" s="234"/>
      <c r="BR18" s="234"/>
      <c r="BS18" s="234"/>
      <c r="BT18" s="234"/>
      <c r="BU18" s="234"/>
      <c r="BV18" s="234"/>
      <c r="BW18" s="234"/>
      <c r="BX18" s="234"/>
      <c r="BY18" s="234"/>
      <c r="BZ18" s="234"/>
      <c r="CA18" s="234"/>
      <c r="CB18" s="234"/>
      <c r="CC18" s="234"/>
      <c r="CD18" s="234"/>
      <c r="CE18" s="234"/>
      <c r="CF18" s="234"/>
      <c r="CG18" s="234"/>
      <c r="CH18" s="234"/>
      <c r="CI18" s="234"/>
      <c r="CJ18" s="234"/>
      <c r="CK18" s="234"/>
      <c r="CL18" s="234"/>
      <c r="CM18" s="234"/>
      <c r="CN18" s="234"/>
      <c r="CO18" s="237"/>
    </row>
    <row r="19" spans="2:95" s="155" customFormat="1">
      <c r="B19" s="169"/>
      <c r="C19" s="156"/>
      <c r="D19" s="156"/>
      <c r="E19" s="156"/>
      <c r="F19" s="156"/>
      <c r="G19" s="156"/>
      <c r="H19" s="156"/>
      <c r="I19" s="156"/>
      <c r="CO19" s="173"/>
      <c r="CQ19" s="158"/>
    </row>
    <row r="20" spans="2:95" s="155" customFormat="1" ht="18">
      <c r="B20" s="169"/>
      <c r="C20" s="238" t="s">
        <v>63</v>
      </c>
      <c r="D20" s="238"/>
      <c r="E20" s="238"/>
      <c r="F20" s="238"/>
      <c r="G20" s="238"/>
      <c r="H20" s="238"/>
      <c r="I20" s="238"/>
      <c r="J20" s="238"/>
      <c r="K20" s="238"/>
      <c r="L20" s="238"/>
      <c r="M20" s="238"/>
      <c r="N20" s="238"/>
      <c r="R20" s="233" t="s">
        <v>64</v>
      </c>
      <c r="S20" s="233"/>
      <c r="T20" s="233"/>
      <c r="U20" s="233"/>
      <c r="V20" s="233"/>
      <c r="W20" s="233"/>
      <c r="X20" s="233"/>
      <c r="Y20" s="233"/>
      <c r="Z20" s="233"/>
      <c r="AA20" s="233"/>
      <c r="AB20" s="233"/>
      <c r="AC20" s="233"/>
      <c r="AD20" s="233"/>
      <c r="AE20" s="233"/>
      <c r="AF20" s="233"/>
      <c r="AG20" s="233"/>
      <c r="AH20" s="233"/>
      <c r="AI20" s="233"/>
      <c r="AJ20" s="233"/>
      <c r="AK20" s="233"/>
      <c r="AL20" s="233"/>
      <c r="AM20" s="233"/>
      <c r="AN20" s="233"/>
      <c r="AO20" s="233"/>
      <c r="AP20" s="233"/>
      <c r="AQ20" s="233"/>
      <c r="AR20" s="233"/>
      <c r="AS20" s="233"/>
      <c r="AT20" s="233"/>
      <c r="AU20" s="233"/>
      <c r="AV20" s="233"/>
      <c r="AW20" s="233"/>
      <c r="AX20" s="233"/>
      <c r="AY20" s="233"/>
      <c r="BC20" s="239" t="s">
        <v>65</v>
      </c>
      <c r="BD20" s="239"/>
      <c r="BE20" s="239"/>
      <c r="BF20" s="239"/>
      <c r="BG20" s="239"/>
      <c r="BH20" s="239"/>
      <c r="BI20" s="239"/>
      <c r="BJ20" s="239"/>
      <c r="BK20" s="239"/>
      <c r="BL20" s="239"/>
      <c r="BM20" s="239"/>
      <c r="BN20" s="239"/>
      <c r="BO20" s="239"/>
      <c r="BP20" s="239"/>
      <c r="BQ20" s="239"/>
      <c r="BR20" s="239"/>
      <c r="BS20" s="239"/>
      <c r="BT20" s="239"/>
      <c r="BU20" s="239"/>
      <c r="BV20" s="239"/>
      <c r="BW20" s="239"/>
      <c r="BX20" s="239"/>
      <c r="BY20" s="239"/>
      <c r="BZ20" s="239"/>
      <c r="CA20" s="239"/>
      <c r="CB20" s="239"/>
      <c r="CC20" s="239"/>
      <c r="CD20" s="239"/>
      <c r="CE20" s="239"/>
      <c r="CF20" s="239"/>
      <c r="CG20" s="239"/>
      <c r="CH20" s="239"/>
      <c r="CI20" s="239"/>
      <c r="CJ20" s="239"/>
      <c r="CK20" s="239"/>
      <c r="CL20" s="239"/>
      <c r="CM20" s="239"/>
      <c r="CN20" s="239"/>
      <c r="CO20" s="173"/>
      <c r="CQ20" s="158"/>
    </row>
    <row r="21" spans="2:95" s="155" customFormat="1" ht="15" thickBot="1">
      <c r="B21" s="169"/>
      <c r="C21" s="156"/>
      <c r="D21" s="156"/>
      <c r="E21" s="156"/>
      <c r="F21" s="156"/>
      <c r="G21" s="156"/>
      <c r="H21" s="156"/>
      <c r="I21" s="156"/>
      <c r="CO21" s="173"/>
      <c r="CQ21" s="158"/>
    </row>
    <row r="22" spans="2:95" s="155" customFormat="1" ht="18">
      <c r="B22" s="169"/>
      <c r="C22" s="240" t="s">
        <v>66</v>
      </c>
      <c r="D22" s="241"/>
      <c r="E22" s="241"/>
      <c r="F22" s="241"/>
      <c r="G22" s="241"/>
      <c r="H22" s="241"/>
      <c r="I22" s="241"/>
      <c r="J22" s="241"/>
      <c r="K22" s="241"/>
      <c r="L22" s="241"/>
      <c r="M22" s="241"/>
      <c r="N22" s="242"/>
      <c r="R22" s="243" t="s">
        <v>167</v>
      </c>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5"/>
      <c r="CO22" s="173"/>
      <c r="CQ22" s="158"/>
    </row>
    <row r="23" spans="2:95" s="155" customFormat="1">
      <c r="B23" s="169"/>
      <c r="C23" s="279"/>
      <c r="D23" s="280"/>
      <c r="E23" s="280"/>
      <c r="F23" s="280"/>
      <c r="G23" s="280"/>
      <c r="H23" s="280"/>
      <c r="I23" s="280"/>
      <c r="J23" s="280"/>
      <c r="K23" s="280"/>
      <c r="L23" s="280"/>
      <c r="M23" s="280"/>
      <c r="N23" s="281"/>
      <c r="R23" s="246"/>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8"/>
      <c r="CO23" s="173"/>
      <c r="CQ23" s="158"/>
    </row>
    <row r="24" spans="2:95" s="155" customFormat="1" ht="14.4" customHeight="1">
      <c r="B24" s="169"/>
      <c r="C24" s="279"/>
      <c r="D24" s="280"/>
      <c r="E24" s="280"/>
      <c r="F24" s="280"/>
      <c r="G24" s="280"/>
      <c r="H24" s="280"/>
      <c r="I24" s="280"/>
      <c r="J24" s="280"/>
      <c r="K24" s="280"/>
      <c r="L24" s="280"/>
      <c r="M24" s="280"/>
      <c r="N24" s="281"/>
      <c r="R24" s="246"/>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8"/>
      <c r="CO24" s="173"/>
      <c r="CQ24" s="158"/>
    </row>
    <row r="25" spans="2:95" s="155" customFormat="1">
      <c r="B25" s="169"/>
      <c r="C25" s="279"/>
      <c r="D25" s="280"/>
      <c r="E25" s="280"/>
      <c r="F25" s="280"/>
      <c r="G25" s="280"/>
      <c r="H25" s="280"/>
      <c r="I25" s="280"/>
      <c r="J25" s="280"/>
      <c r="K25" s="280"/>
      <c r="L25" s="280"/>
      <c r="M25" s="280"/>
      <c r="N25" s="281"/>
      <c r="R25" s="246"/>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8"/>
      <c r="CO25" s="173"/>
      <c r="CQ25" s="158"/>
    </row>
    <row r="26" spans="2:95" s="155" customFormat="1" ht="14.4" customHeight="1">
      <c r="B26" s="169"/>
      <c r="C26" s="279"/>
      <c r="D26" s="280"/>
      <c r="E26" s="280"/>
      <c r="F26" s="280"/>
      <c r="G26" s="280"/>
      <c r="H26" s="280"/>
      <c r="I26" s="280"/>
      <c r="J26" s="280"/>
      <c r="K26" s="280"/>
      <c r="L26" s="280"/>
      <c r="M26" s="280"/>
      <c r="N26" s="281"/>
      <c r="R26" s="246"/>
      <c r="S26" s="247"/>
      <c r="T26" s="247"/>
      <c r="U26" s="247"/>
      <c r="V26" s="247"/>
      <c r="W26" s="247"/>
      <c r="X26" s="247"/>
      <c r="Y26" s="247"/>
      <c r="Z26" s="247"/>
      <c r="AA26" s="247"/>
      <c r="AB26" s="247"/>
      <c r="AC26" s="247"/>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8"/>
      <c r="CO26" s="173"/>
      <c r="CQ26" s="158"/>
    </row>
    <row r="27" spans="2:95" s="155" customFormat="1" ht="15" thickBot="1">
      <c r="B27" s="169"/>
      <c r="C27" s="279"/>
      <c r="D27" s="280"/>
      <c r="E27" s="280"/>
      <c r="F27" s="280"/>
      <c r="G27" s="280"/>
      <c r="H27" s="280"/>
      <c r="I27" s="280"/>
      <c r="J27" s="280"/>
      <c r="K27" s="280"/>
      <c r="L27" s="280"/>
      <c r="M27" s="280"/>
      <c r="N27" s="281"/>
      <c r="R27" s="246"/>
      <c r="S27" s="247"/>
      <c r="T27" s="247"/>
      <c r="U27" s="247"/>
      <c r="V27" s="247"/>
      <c r="W27" s="247"/>
      <c r="X27" s="247"/>
      <c r="Y27" s="247"/>
      <c r="Z27" s="247"/>
      <c r="AA27" s="247"/>
      <c r="AB27" s="247"/>
      <c r="AC27" s="247"/>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8"/>
      <c r="CO27" s="173"/>
      <c r="CQ27" s="158"/>
    </row>
    <row r="28" spans="2:95" s="155" customFormat="1" ht="15" customHeight="1">
      <c r="B28" s="169"/>
      <c r="C28" s="279"/>
      <c r="D28" s="280"/>
      <c r="E28" s="280"/>
      <c r="F28" s="280"/>
      <c r="G28" s="280"/>
      <c r="H28" s="280"/>
      <c r="I28" s="280"/>
      <c r="J28" s="280"/>
      <c r="K28" s="280"/>
      <c r="L28" s="280"/>
      <c r="M28" s="280"/>
      <c r="N28" s="281"/>
      <c r="R28" s="246"/>
      <c r="S28" s="247"/>
      <c r="T28" s="247"/>
      <c r="U28" s="247"/>
      <c r="V28" s="247"/>
      <c r="W28" s="247"/>
      <c r="X28" s="247"/>
      <c r="Y28" s="247"/>
      <c r="Z28" s="247"/>
      <c r="AA28" s="247"/>
      <c r="AB28" s="247"/>
      <c r="AC28" s="247"/>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8"/>
      <c r="BM28" s="261" t="s">
        <v>67</v>
      </c>
      <c r="BN28" s="262"/>
      <c r="BO28" s="262"/>
      <c r="BP28" s="262"/>
      <c r="BQ28" s="262"/>
      <c r="BR28" s="262"/>
      <c r="BS28" s="262"/>
      <c r="BT28" s="262"/>
      <c r="BU28" s="262"/>
      <c r="BV28" s="262"/>
      <c r="BW28" s="262"/>
      <c r="BX28" s="262"/>
      <c r="BY28" s="262"/>
      <c r="BZ28" s="263"/>
      <c r="CA28" s="261" t="s">
        <v>68</v>
      </c>
      <c r="CB28" s="262"/>
      <c r="CC28" s="262"/>
      <c r="CD28" s="262"/>
      <c r="CE28" s="262"/>
      <c r="CF28" s="262"/>
      <c r="CG28" s="262"/>
      <c r="CH28" s="262"/>
      <c r="CI28" s="262"/>
      <c r="CJ28" s="262"/>
      <c r="CK28" s="262"/>
      <c r="CL28" s="262"/>
      <c r="CM28" s="262"/>
      <c r="CN28" s="263"/>
      <c r="CO28" s="173"/>
      <c r="CQ28" s="158"/>
    </row>
    <row r="29" spans="2:95" s="155" customFormat="1" ht="15" thickBot="1">
      <c r="B29" s="169"/>
      <c r="C29" s="279"/>
      <c r="D29" s="280"/>
      <c r="E29" s="280"/>
      <c r="F29" s="280"/>
      <c r="G29" s="280"/>
      <c r="H29" s="280"/>
      <c r="I29" s="280"/>
      <c r="J29" s="280"/>
      <c r="K29" s="280"/>
      <c r="L29" s="280"/>
      <c r="M29" s="280"/>
      <c r="N29" s="281"/>
      <c r="R29" s="246"/>
      <c r="S29" s="247"/>
      <c r="T29" s="247"/>
      <c r="U29" s="247"/>
      <c r="V29" s="247"/>
      <c r="W29" s="247"/>
      <c r="X29" s="247"/>
      <c r="Y29" s="247"/>
      <c r="Z29" s="247"/>
      <c r="AA29" s="247"/>
      <c r="AB29" s="247"/>
      <c r="AC29" s="247"/>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8"/>
      <c r="BM29" s="267"/>
      <c r="BN29" s="268"/>
      <c r="BO29" s="268"/>
      <c r="BP29" s="268"/>
      <c r="BQ29" s="268"/>
      <c r="BR29" s="268"/>
      <c r="BS29" s="268"/>
      <c r="BT29" s="268"/>
      <c r="BU29" s="268"/>
      <c r="BV29" s="268"/>
      <c r="BW29" s="268"/>
      <c r="BX29" s="268"/>
      <c r="BY29" s="268"/>
      <c r="BZ29" s="269"/>
      <c r="CA29" s="267"/>
      <c r="CB29" s="268"/>
      <c r="CC29" s="268"/>
      <c r="CD29" s="268"/>
      <c r="CE29" s="268"/>
      <c r="CF29" s="268"/>
      <c r="CG29" s="268"/>
      <c r="CH29" s="268"/>
      <c r="CI29" s="268"/>
      <c r="CJ29" s="268"/>
      <c r="CK29" s="268"/>
      <c r="CL29" s="268"/>
      <c r="CM29" s="268"/>
      <c r="CN29" s="269"/>
      <c r="CO29" s="173"/>
      <c r="CQ29" s="158"/>
    </row>
    <row r="30" spans="2:95" s="155" customFormat="1" ht="15" customHeight="1">
      <c r="B30" s="169"/>
      <c r="C30" s="279"/>
      <c r="D30" s="280"/>
      <c r="E30" s="280"/>
      <c r="F30" s="280"/>
      <c r="G30" s="280"/>
      <c r="H30" s="280"/>
      <c r="I30" s="280"/>
      <c r="J30" s="280"/>
      <c r="K30" s="280"/>
      <c r="L30" s="280"/>
      <c r="M30" s="280"/>
      <c r="N30" s="281"/>
      <c r="R30" s="246"/>
      <c r="S30" s="247"/>
      <c r="T30" s="247"/>
      <c r="U30" s="247"/>
      <c r="V30" s="247"/>
      <c r="W30" s="247"/>
      <c r="X30" s="247"/>
      <c r="Y30" s="247"/>
      <c r="Z30" s="247"/>
      <c r="AA30" s="247"/>
      <c r="AB30" s="247"/>
      <c r="AC30" s="247"/>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8"/>
      <c r="BC30" s="252" t="s">
        <v>151</v>
      </c>
      <c r="BD30" s="253"/>
      <c r="BE30" s="253"/>
      <c r="BF30" s="253"/>
      <c r="BG30" s="253"/>
      <c r="BH30" s="253"/>
      <c r="BI30" s="253"/>
      <c r="BJ30" s="253"/>
      <c r="BK30" s="253"/>
      <c r="BL30" s="254"/>
      <c r="BM30" s="261" t="s">
        <v>150</v>
      </c>
      <c r="BN30" s="262"/>
      <c r="BO30" s="262"/>
      <c r="BP30" s="262"/>
      <c r="BQ30" s="262"/>
      <c r="BR30" s="262"/>
      <c r="BS30" s="263"/>
      <c r="BT30" s="261" t="s">
        <v>153</v>
      </c>
      <c r="BU30" s="262"/>
      <c r="BV30" s="262"/>
      <c r="BW30" s="262"/>
      <c r="BX30" s="262"/>
      <c r="BY30" s="262"/>
      <c r="BZ30" s="263"/>
      <c r="CA30" s="261" t="s">
        <v>174</v>
      </c>
      <c r="CB30" s="262"/>
      <c r="CC30" s="262"/>
      <c r="CD30" s="262"/>
      <c r="CE30" s="262"/>
      <c r="CF30" s="262"/>
      <c r="CG30" s="263"/>
      <c r="CH30" s="261" t="s">
        <v>175</v>
      </c>
      <c r="CI30" s="262"/>
      <c r="CJ30" s="262"/>
      <c r="CK30" s="262"/>
      <c r="CL30" s="262"/>
      <c r="CM30" s="262"/>
      <c r="CN30" s="263"/>
      <c r="CO30" s="173"/>
      <c r="CQ30" s="158"/>
    </row>
    <row r="31" spans="2:95" s="155" customFormat="1" ht="15" customHeight="1">
      <c r="B31" s="169"/>
      <c r="C31" s="279"/>
      <c r="D31" s="280"/>
      <c r="E31" s="280"/>
      <c r="F31" s="280"/>
      <c r="G31" s="280"/>
      <c r="H31" s="280"/>
      <c r="I31" s="280"/>
      <c r="J31" s="280"/>
      <c r="K31" s="280"/>
      <c r="L31" s="280"/>
      <c r="M31" s="280"/>
      <c r="N31" s="281"/>
      <c r="R31" s="246"/>
      <c r="S31" s="247"/>
      <c r="T31" s="247"/>
      <c r="U31" s="247"/>
      <c r="V31" s="247"/>
      <c r="W31" s="247"/>
      <c r="X31" s="247"/>
      <c r="Y31" s="247"/>
      <c r="Z31" s="247"/>
      <c r="AA31" s="247"/>
      <c r="AB31" s="247"/>
      <c r="AC31" s="247"/>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8"/>
      <c r="BC31" s="255"/>
      <c r="BD31" s="256"/>
      <c r="BE31" s="256"/>
      <c r="BF31" s="256"/>
      <c r="BG31" s="256"/>
      <c r="BH31" s="256"/>
      <c r="BI31" s="256"/>
      <c r="BJ31" s="256"/>
      <c r="BK31" s="256"/>
      <c r="BL31" s="257"/>
      <c r="BM31" s="264"/>
      <c r="BN31" s="265"/>
      <c r="BO31" s="265"/>
      <c r="BP31" s="265"/>
      <c r="BQ31" s="265"/>
      <c r="BR31" s="265"/>
      <c r="BS31" s="266"/>
      <c r="BT31" s="264"/>
      <c r="BU31" s="265"/>
      <c r="BV31" s="265"/>
      <c r="BW31" s="265"/>
      <c r="BX31" s="265"/>
      <c r="BY31" s="265"/>
      <c r="BZ31" s="266"/>
      <c r="CA31" s="264"/>
      <c r="CB31" s="265"/>
      <c r="CC31" s="265"/>
      <c r="CD31" s="265"/>
      <c r="CE31" s="265"/>
      <c r="CF31" s="265"/>
      <c r="CG31" s="266"/>
      <c r="CH31" s="264"/>
      <c r="CI31" s="265"/>
      <c r="CJ31" s="265"/>
      <c r="CK31" s="265"/>
      <c r="CL31" s="265"/>
      <c r="CM31" s="265"/>
      <c r="CN31" s="266"/>
      <c r="CO31" s="173"/>
      <c r="CQ31" s="158"/>
    </row>
    <row r="32" spans="2:95" s="155" customFormat="1" ht="15" thickBot="1">
      <c r="B32" s="169"/>
      <c r="C32" s="279"/>
      <c r="D32" s="280"/>
      <c r="E32" s="280"/>
      <c r="F32" s="280"/>
      <c r="G32" s="280"/>
      <c r="H32" s="280"/>
      <c r="I32" s="280"/>
      <c r="J32" s="280"/>
      <c r="K32" s="280"/>
      <c r="L32" s="280"/>
      <c r="M32" s="280"/>
      <c r="N32" s="281"/>
      <c r="R32" s="246"/>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8"/>
      <c r="BC32" s="258"/>
      <c r="BD32" s="259"/>
      <c r="BE32" s="259"/>
      <c r="BF32" s="259"/>
      <c r="BG32" s="259"/>
      <c r="BH32" s="259"/>
      <c r="BI32" s="259"/>
      <c r="BJ32" s="259"/>
      <c r="BK32" s="259"/>
      <c r="BL32" s="260"/>
      <c r="BM32" s="267"/>
      <c r="BN32" s="268"/>
      <c r="BO32" s="268"/>
      <c r="BP32" s="268"/>
      <c r="BQ32" s="268"/>
      <c r="BR32" s="268"/>
      <c r="BS32" s="269"/>
      <c r="BT32" s="267"/>
      <c r="BU32" s="268"/>
      <c r="BV32" s="268"/>
      <c r="BW32" s="268"/>
      <c r="BX32" s="268"/>
      <c r="BY32" s="268"/>
      <c r="BZ32" s="269"/>
      <c r="CA32" s="267"/>
      <c r="CB32" s="268"/>
      <c r="CC32" s="268"/>
      <c r="CD32" s="268"/>
      <c r="CE32" s="268"/>
      <c r="CF32" s="268"/>
      <c r="CG32" s="269"/>
      <c r="CH32" s="267"/>
      <c r="CI32" s="268"/>
      <c r="CJ32" s="268"/>
      <c r="CK32" s="268"/>
      <c r="CL32" s="268"/>
      <c r="CM32" s="268"/>
      <c r="CN32" s="269"/>
      <c r="CO32" s="173"/>
      <c r="CQ32" s="158"/>
    </row>
    <row r="33" spans="2:95" s="155" customFormat="1" ht="19.95" customHeight="1">
      <c r="B33" s="169"/>
      <c r="C33" s="279"/>
      <c r="D33" s="280"/>
      <c r="E33" s="280"/>
      <c r="F33" s="280"/>
      <c r="G33" s="280"/>
      <c r="H33" s="280"/>
      <c r="I33" s="280"/>
      <c r="J33" s="280"/>
      <c r="K33" s="280"/>
      <c r="L33" s="280"/>
      <c r="M33" s="280"/>
      <c r="N33" s="281"/>
      <c r="R33" s="246"/>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8"/>
      <c r="BC33" s="285" t="s">
        <v>97</v>
      </c>
      <c r="BD33" s="286"/>
      <c r="BE33" s="286"/>
      <c r="BF33" s="286"/>
      <c r="BG33" s="286"/>
      <c r="BH33" s="286"/>
      <c r="BI33" s="286"/>
      <c r="BJ33" s="286"/>
      <c r="BK33" s="286"/>
      <c r="BL33" s="287"/>
      <c r="BM33" s="285" t="s">
        <v>161</v>
      </c>
      <c r="BN33" s="286"/>
      <c r="BO33" s="286"/>
      <c r="BP33" s="286"/>
      <c r="BQ33" s="286"/>
      <c r="BR33" s="286"/>
      <c r="BS33" s="287"/>
      <c r="BT33" s="285" t="s">
        <v>176</v>
      </c>
      <c r="BU33" s="286"/>
      <c r="BV33" s="286"/>
      <c r="BW33" s="286"/>
      <c r="BX33" s="286"/>
      <c r="BY33" s="286"/>
      <c r="BZ33" s="287"/>
      <c r="CA33" s="285" t="s">
        <v>162</v>
      </c>
      <c r="CB33" s="286"/>
      <c r="CC33" s="286"/>
      <c r="CD33" s="286"/>
      <c r="CE33" s="286"/>
      <c r="CF33" s="286"/>
      <c r="CG33" s="287"/>
      <c r="CH33" s="285" t="s">
        <v>177</v>
      </c>
      <c r="CI33" s="286"/>
      <c r="CJ33" s="286"/>
      <c r="CK33" s="286"/>
      <c r="CL33" s="286"/>
      <c r="CM33" s="286"/>
      <c r="CN33" s="287"/>
      <c r="CO33" s="173"/>
      <c r="CQ33" s="158"/>
    </row>
    <row r="34" spans="2:95" s="155" customFormat="1" ht="19.95" customHeight="1" thickBot="1">
      <c r="B34" s="169"/>
      <c r="C34" s="279"/>
      <c r="D34" s="280"/>
      <c r="E34" s="280"/>
      <c r="F34" s="280"/>
      <c r="G34" s="280"/>
      <c r="H34" s="280"/>
      <c r="I34" s="280"/>
      <c r="J34" s="280"/>
      <c r="K34" s="280"/>
      <c r="L34" s="280"/>
      <c r="M34" s="280"/>
      <c r="N34" s="281"/>
      <c r="R34" s="246"/>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8"/>
      <c r="BC34" s="288"/>
      <c r="BD34" s="289"/>
      <c r="BE34" s="289"/>
      <c r="BF34" s="289"/>
      <c r="BG34" s="289"/>
      <c r="BH34" s="289"/>
      <c r="BI34" s="289"/>
      <c r="BJ34" s="289"/>
      <c r="BK34" s="289"/>
      <c r="BL34" s="290"/>
      <c r="BM34" s="291"/>
      <c r="BN34" s="292"/>
      <c r="BO34" s="292"/>
      <c r="BP34" s="292"/>
      <c r="BQ34" s="292"/>
      <c r="BR34" s="292"/>
      <c r="BS34" s="293"/>
      <c r="BT34" s="291"/>
      <c r="BU34" s="292"/>
      <c r="BV34" s="292"/>
      <c r="BW34" s="292"/>
      <c r="BX34" s="292"/>
      <c r="BY34" s="292"/>
      <c r="BZ34" s="293"/>
      <c r="CA34" s="291"/>
      <c r="CB34" s="292"/>
      <c r="CC34" s="292"/>
      <c r="CD34" s="292"/>
      <c r="CE34" s="292"/>
      <c r="CF34" s="292"/>
      <c r="CG34" s="293"/>
      <c r="CH34" s="291"/>
      <c r="CI34" s="292"/>
      <c r="CJ34" s="292"/>
      <c r="CK34" s="292"/>
      <c r="CL34" s="292"/>
      <c r="CM34" s="292"/>
      <c r="CN34" s="293"/>
      <c r="CO34" s="173"/>
      <c r="CQ34" s="158"/>
    </row>
    <row r="35" spans="2:95" s="155" customFormat="1" ht="15" customHeight="1">
      <c r="B35" s="169"/>
      <c r="C35" s="279"/>
      <c r="D35" s="280"/>
      <c r="E35" s="280"/>
      <c r="F35" s="280"/>
      <c r="G35" s="280"/>
      <c r="H35" s="280"/>
      <c r="I35" s="280"/>
      <c r="J35" s="280"/>
      <c r="K35" s="280"/>
      <c r="L35" s="280"/>
      <c r="M35" s="280"/>
      <c r="N35" s="281"/>
      <c r="R35" s="246"/>
      <c r="S35" s="247"/>
      <c r="T35" s="247"/>
      <c r="U35" s="247"/>
      <c r="V35" s="247"/>
      <c r="W35" s="247"/>
      <c r="X35" s="247"/>
      <c r="Y35" s="247"/>
      <c r="Z35" s="247"/>
      <c r="AA35" s="247"/>
      <c r="AB35" s="247"/>
      <c r="AC35" s="247"/>
      <c r="AD35" s="247"/>
      <c r="AE35" s="247"/>
      <c r="AF35" s="247"/>
      <c r="AG35" s="247"/>
      <c r="AH35" s="247"/>
      <c r="AI35" s="247"/>
      <c r="AJ35" s="247"/>
      <c r="AK35" s="247"/>
      <c r="AL35" s="247"/>
      <c r="AM35" s="247"/>
      <c r="AN35" s="247"/>
      <c r="AO35" s="247"/>
      <c r="AP35" s="247"/>
      <c r="AQ35" s="247"/>
      <c r="AR35" s="247"/>
      <c r="AS35" s="247"/>
      <c r="AT35" s="247"/>
      <c r="AU35" s="247"/>
      <c r="AV35" s="247"/>
      <c r="AW35" s="247"/>
      <c r="AX35" s="247"/>
      <c r="AY35" s="248"/>
      <c r="BC35" s="285" t="s">
        <v>98</v>
      </c>
      <c r="BD35" s="286"/>
      <c r="BE35" s="286"/>
      <c r="BF35" s="286"/>
      <c r="BG35" s="286"/>
      <c r="BH35" s="286"/>
      <c r="BI35" s="286"/>
      <c r="BJ35" s="286"/>
      <c r="BK35" s="286"/>
      <c r="BL35" s="287"/>
      <c r="BM35" s="285" t="s">
        <v>163</v>
      </c>
      <c r="BN35" s="286"/>
      <c r="BO35" s="286"/>
      <c r="BP35" s="286"/>
      <c r="BQ35" s="286"/>
      <c r="BR35" s="286"/>
      <c r="BS35" s="287"/>
      <c r="BT35" s="285" t="s">
        <v>178</v>
      </c>
      <c r="BU35" s="286"/>
      <c r="BV35" s="286"/>
      <c r="BW35" s="286"/>
      <c r="BX35" s="286"/>
      <c r="BY35" s="286"/>
      <c r="BZ35" s="287"/>
      <c r="CA35" s="285" t="s">
        <v>164</v>
      </c>
      <c r="CB35" s="286"/>
      <c r="CC35" s="286"/>
      <c r="CD35" s="286"/>
      <c r="CE35" s="286"/>
      <c r="CF35" s="286"/>
      <c r="CG35" s="287"/>
      <c r="CH35" s="285" t="s">
        <v>165</v>
      </c>
      <c r="CI35" s="286"/>
      <c r="CJ35" s="286"/>
      <c r="CK35" s="286"/>
      <c r="CL35" s="286"/>
      <c r="CM35" s="286"/>
      <c r="CN35" s="287"/>
      <c r="CO35" s="173"/>
      <c r="CQ35" s="158"/>
    </row>
    <row r="36" spans="2:95" s="155" customFormat="1" ht="15" thickBot="1">
      <c r="B36" s="169"/>
      <c r="C36" s="279"/>
      <c r="D36" s="280"/>
      <c r="E36" s="280"/>
      <c r="F36" s="280"/>
      <c r="G36" s="280"/>
      <c r="H36" s="280"/>
      <c r="I36" s="280"/>
      <c r="J36" s="280"/>
      <c r="K36" s="280"/>
      <c r="L36" s="280"/>
      <c r="M36" s="280"/>
      <c r="N36" s="281"/>
      <c r="R36" s="246"/>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8"/>
      <c r="BC36" s="288"/>
      <c r="BD36" s="289"/>
      <c r="BE36" s="289"/>
      <c r="BF36" s="289"/>
      <c r="BG36" s="289"/>
      <c r="BH36" s="289"/>
      <c r="BI36" s="289"/>
      <c r="BJ36" s="289"/>
      <c r="BK36" s="289"/>
      <c r="BL36" s="290"/>
      <c r="BM36" s="291"/>
      <c r="BN36" s="292"/>
      <c r="BO36" s="292"/>
      <c r="BP36" s="292"/>
      <c r="BQ36" s="292"/>
      <c r="BR36" s="292"/>
      <c r="BS36" s="293"/>
      <c r="BT36" s="291"/>
      <c r="BU36" s="292"/>
      <c r="BV36" s="292"/>
      <c r="BW36" s="292"/>
      <c r="BX36" s="292"/>
      <c r="BY36" s="292"/>
      <c r="BZ36" s="293"/>
      <c r="CA36" s="291"/>
      <c r="CB36" s="292"/>
      <c r="CC36" s="292"/>
      <c r="CD36" s="292"/>
      <c r="CE36" s="292"/>
      <c r="CF36" s="292"/>
      <c r="CG36" s="293"/>
      <c r="CH36" s="291"/>
      <c r="CI36" s="292"/>
      <c r="CJ36" s="292"/>
      <c r="CK36" s="292"/>
      <c r="CL36" s="292"/>
      <c r="CM36" s="292"/>
      <c r="CN36" s="293"/>
      <c r="CO36" s="173"/>
      <c r="CQ36" s="158"/>
    </row>
    <row r="37" spans="2:95" s="155" customFormat="1" ht="15" customHeight="1">
      <c r="B37" s="169"/>
      <c r="C37" s="279"/>
      <c r="D37" s="280"/>
      <c r="E37" s="280"/>
      <c r="F37" s="280"/>
      <c r="G37" s="280"/>
      <c r="H37" s="280"/>
      <c r="I37" s="280"/>
      <c r="J37" s="280"/>
      <c r="K37" s="280"/>
      <c r="L37" s="280"/>
      <c r="M37" s="280"/>
      <c r="N37" s="281"/>
      <c r="R37" s="246"/>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8"/>
      <c r="BC37" s="295" t="s">
        <v>69</v>
      </c>
      <c r="BD37" s="296"/>
      <c r="BE37" s="296"/>
      <c r="BF37" s="296"/>
      <c r="BG37" s="296"/>
      <c r="BH37" s="296"/>
      <c r="BI37" s="296"/>
      <c r="BJ37" s="296"/>
      <c r="BK37" s="296"/>
      <c r="BL37" s="297"/>
      <c r="BM37" s="295" t="s">
        <v>111</v>
      </c>
      <c r="BN37" s="296"/>
      <c r="BO37" s="296"/>
      <c r="BP37" s="296"/>
      <c r="BQ37" s="296"/>
      <c r="BR37" s="296"/>
      <c r="BS37" s="296"/>
      <c r="BT37" s="296"/>
      <c r="BU37" s="296"/>
      <c r="BV37" s="296"/>
      <c r="BW37" s="296"/>
      <c r="BX37" s="296"/>
      <c r="BY37" s="296"/>
      <c r="BZ37" s="296"/>
      <c r="CA37" s="296"/>
      <c r="CB37" s="296"/>
      <c r="CC37" s="296"/>
      <c r="CD37" s="296"/>
      <c r="CE37" s="296"/>
      <c r="CF37" s="296"/>
      <c r="CG37" s="296"/>
      <c r="CH37" s="296"/>
      <c r="CI37" s="296"/>
      <c r="CJ37" s="296"/>
      <c r="CK37" s="296"/>
      <c r="CL37" s="296"/>
      <c r="CM37" s="296"/>
      <c r="CN37" s="297"/>
      <c r="CO37" s="173"/>
      <c r="CQ37" s="158"/>
    </row>
    <row r="38" spans="2:95" s="155" customFormat="1">
      <c r="B38" s="169"/>
      <c r="C38" s="279"/>
      <c r="D38" s="280"/>
      <c r="E38" s="280"/>
      <c r="F38" s="280"/>
      <c r="G38" s="280"/>
      <c r="H38" s="280"/>
      <c r="I38" s="280"/>
      <c r="J38" s="280"/>
      <c r="K38" s="280"/>
      <c r="L38" s="280"/>
      <c r="M38" s="280"/>
      <c r="N38" s="281"/>
      <c r="R38" s="246"/>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8"/>
      <c r="BC38" s="298"/>
      <c r="BD38" s="299"/>
      <c r="BE38" s="299"/>
      <c r="BF38" s="299"/>
      <c r="BG38" s="299"/>
      <c r="BH38" s="299"/>
      <c r="BI38" s="299"/>
      <c r="BJ38" s="299"/>
      <c r="BK38" s="299"/>
      <c r="BL38" s="300"/>
      <c r="BM38" s="298"/>
      <c r="BN38" s="299"/>
      <c r="BO38" s="299"/>
      <c r="BP38" s="299"/>
      <c r="BQ38" s="299"/>
      <c r="BR38" s="299"/>
      <c r="BS38" s="299"/>
      <c r="BT38" s="299"/>
      <c r="BU38" s="299"/>
      <c r="BV38" s="299"/>
      <c r="BW38" s="299"/>
      <c r="BX38" s="299"/>
      <c r="BY38" s="299"/>
      <c r="BZ38" s="299"/>
      <c r="CA38" s="299"/>
      <c r="CB38" s="299"/>
      <c r="CC38" s="299"/>
      <c r="CD38" s="299"/>
      <c r="CE38" s="299"/>
      <c r="CF38" s="299"/>
      <c r="CG38" s="299"/>
      <c r="CH38" s="299"/>
      <c r="CI38" s="299"/>
      <c r="CJ38" s="299"/>
      <c r="CK38" s="299"/>
      <c r="CL38" s="299"/>
      <c r="CM38" s="299"/>
      <c r="CN38" s="300"/>
      <c r="CO38" s="173"/>
      <c r="CQ38" s="158"/>
    </row>
    <row r="39" spans="2:95" s="155" customFormat="1" ht="15" thickBot="1">
      <c r="B39" s="169"/>
      <c r="C39" s="279"/>
      <c r="D39" s="280"/>
      <c r="E39" s="280"/>
      <c r="F39" s="280"/>
      <c r="G39" s="280"/>
      <c r="H39" s="280"/>
      <c r="I39" s="280"/>
      <c r="J39" s="280"/>
      <c r="K39" s="280"/>
      <c r="L39" s="280"/>
      <c r="M39" s="280"/>
      <c r="N39" s="281"/>
      <c r="R39" s="246"/>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8"/>
      <c r="BC39" s="301"/>
      <c r="BD39" s="302"/>
      <c r="BE39" s="302"/>
      <c r="BF39" s="302"/>
      <c r="BG39" s="302"/>
      <c r="BH39" s="302"/>
      <c r="BI39" s="302"/>
      <c r="BJ39" s="302"/>
      <c r="BK39" s="302"/>
      <c r="BL39" s="303"/>
      <c r="BM39" s="301"/>
      <c r="BN39" s="302"/>
      <c r="BO39" s="302"/>
      <c r="BP39" s="302"/>
      <c r="BQ39" s="302"/>
      <c r="BR39" s="302"/>
      <c r="BS39" s="302"/>
      <c r="BT39" s="302"/>
      <c r="BU39" s="302"/>
      <c r="BV39" s="302"/>
      <c r="BW39" s="302"/>
      <c r="BX39" s="302"/>
      <c r="BY39" s="302"/>
      <c r="BZ39" s="302"/>
      <c r="CA39" s="302"/>
      <c r="CB39" s="302"/>
      <c r="CC39" s="302"/>
      <c r="CD39" s="302"/>
      <c r="CE39" s="302"/>
      <c r="CF39" s="302"/>
      <c r="CG39" s="302"/>
      <c r="CH39" s="302"/>
      <c r="CI39" s="302"/>
      <c r="CJ39" s="302"/>
      <c r="CK39" s="302"/>
      <c r="CL39" s="302"/>
      <c r="CM39" s="302"/>
      <c r="CN39" s="303"/>
      <c r="CO39" s="173"/>
      <c r="CQ39" s="158"/>
    </row>
    <row r="40" spans="2:95" s="155" customFormat="1">
      <c r="B40" s="169"/>
      <c r="C40" s="279"/>
      <c r="D40" s="280"/>
      <c r="E40" s="280"/>
      <c r="F40" s="280"/>
      <c r="G40" s="280"/>
      <c r="H40" s="280"/>
      <c r="I40" s="280"/>
      <c r="J40" s="280"/>
      <c r="K40" s="280"/>
      <c r="L40" s="280"/>
      <c r="M40" s="280"/>
      <c r="N40" s="281"/>
      <c r="R40" s="246"/>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8"/>
      <c r="BC40" s="304" t="s">
        <v>152</v>
      </c>
      <c r="BD40" s="304"/>
      <c r="BE40" s="304"/>
      <c r="BF40" s="304"/>
      <c r="BG40" s="304"/>
      <c r="BH40" s="304"/>
      <c r="BI40" s="304"/>
      <c r="BJ40" s="304"/>
      <c r="BK40" s="304"/>
      <c r="BL40" s="304"/>
      <c r="BM40" s="304"/>
      <c r="BN40" s="304"/>
      <c r="BO40" s="304"/>
      <c r="BP40" s="304"/>
      <c r="BQ40" s="304"/>
      <c r="BR40" s="304"/>
      <c r="BS40" s="304"/>
      <c r="BT40" s="304"/>
      <c r="BU40" s="304"/>
      <c r="BV40" s="304"/>
      <c r="BW40" s="304"/>
      <c r="BX40" s="304"/>
      <c r="BY40" s="304"/>
      <c r="BZ40" s="304"/>
      <c r="CA40" s="304"/>
      <c r="CB40" s="304"/>
      <c r="CC40" s="304"/>
      <c r="CD40" s="304"/>
      <c r="CE40" s="304"/>
      <c r="CF40" s="304"/>
      <c r="CG40" s="304"/>
      <c r="CH40" s="304"/>
      <c r="CI40" s="304"/>
      <c r="CJ40" s="304"/>
      <c r="CK40" s="304"/>
      <c r="CL40" s="304"/>
      <c r="CM40" s="304"/>
      <c r="CO40" s="173"/>
      <c r="CQ40" s="158"/>
    </row>
    <row r="41" spans="2:95" s="155" customFormat="1">
      <c r="B41" s="169"/>
      <c r="C41" s="279"/>
      <c r="D41" s="280"/>
      <c r="E41" s="280"/>
      <c r="F41" s="280"/>
      <c r="G41" s="280"/>
      <c r="H41" s="280"/>
      <c r="I41" s="280"/>
      <c r="J41" s="280"/>
      <c r="K41" s="280"/>
      <c r="L41" s="280"/>
      <c r="M41" s="280"/>
      <c r="N41" s="281"/>
      <c r="R41" s="246"/>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8"/>
      <c r="BC41" s="305"/>
      <c r="BD41" s="305"/>
      <c r="BE41" s="305"/>
      <c r="BF41" s="305"/>
      <c r="BG41" s="305"/>
      <c r="BH41" s="305"/>
      <c r="BI41" s="305"/>
      <c r="BJ41" s="305"/>
      <c r="BK41" s="305"/>
      <c r="BL41" s="305"/>
      <c r="BM41" s="305"/>
      <c r="BN41" s="305"/>
      <c r="BO41" s="305"/>
      <c r="BP41" s="305"/>
      <c r="BQ41" s="305"/>
      <c r="BR41" s="305"/>
      <c r="BS41" s="305"/>
      <c r="BT41" s="305"/>
      <c r="BU41" s="305"/>
      <c r="BV41" s="305"/>
      <c r="BW41" s="305"/>
      <c r="BX41" s="305"/>
      <c r="BY41" s="305"/>
      <c r="BZ41" s="305"/>
      <c r="CA41" s="305"/>
      <c r="CB41" s="305"/>
      <c r="CC41" s="305"/>
      <c r="CD41" s="305"/>
      <c r="CE41" s="305"/>
      <c r="CF41" s="305"/>
      <c r="CG41" s="305"/>
      <c r="CH41" s="305"/>
      <c r="CI41" s="305"/>
      <c r="CJ41" s="305"/>
      <c r="CK41" s="305"/>
      <c r="CL41" s="305"/>
      <c r="CM41" s="305"/>
      <c r="CO41" s="173"/>
      <c r="CQ41" s="158"/>
    </row>
    <row r="42" spans="2:95" s="155" customFormat="1" ht="15" customHeight="1">
      <c r="B42" s="169"/>
      <c r="C42" s="279"/>
      <c r="D42" s="280"/>
      <c r="E42" s="280"/>
      <c r="F42" s="280"/>
      <c r="G42" s="280"/>
      <c r="H42" s="280"/>
      <c r="I42" s="280"/>
      <c r="J42" s="280"/>
      <c r="K42" s="280"/>
      <c r="L42" s="280"/>
      <c r="M42" s="280"/>
      <c r="N42" s="281"/>
      <c r="R42" s="246"/>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8"/>
      <c r="BC42" s="305"/>
      <c r="BD42" s="305"/>
      <c r="BE42" s="305"/>
      <c r="BF42" s="305"/>
      <c r="BG42" s="305"/>
      <c r="BH42" s="305"/>
      <c r="BI42" s="305"/>
      <c r="BJ42" s="305"/>
      <c r="BK42" s="305"/>
      <c r="BL42" s="305"/>
      <c r="BM42" s="305"/>
      <c r="BN42" s="305"/>
      <c r="BO42" s="305"/>
      <c r="BP42" s="305"/>
      <c r="BQ42" s="305"/>
      <c r="BR42" s="305"/>
      <c r="BS42" s="305"/>
      <c r="BT42" s="305"/>
      <c r="BU42" s="305"/>
      <c r="BV42" s="305"/>
      <c r="BW42" s="305"/>
      <c r="BX42" s="305"/>
      <c r="BY42" s="305"/>
      <c r="BZ42" s="305"/>
      <c r="CA42" s="305"/>
      <c r="CB42" s="305"/>
      <c r="CC42" s="305"/>
      <c r="CD42" s="305"/>
      <c r="CE42" s="305"/>
      <c r="CF42" s="305"/>
      <c r="CG42" s="305"/>
      <c r="CH42" s="305"/>
      <c r="CI42" s="305"/>
      <c r="CJ42" s="305"/>
      <c r="CK42" s="305"/>
      <c r="CL42" s="305"/>
      <c r="CM42" s="305"/>
      <c r="CO42" s="173"/>
      <c r="CQ42" s="158"/>
    </row>
    <row r="43" spans="2:95" s="155" customFormat="1">
      <c r="B43" s="169"/>
      <c r="C43" s="279"/>
      <c r="D43" s="280"/>
      <c r="E43" s="280"/>
      <c r="F43" s="280"/>
      <c r="G43" s="280"/>
      <c r="H43" s="280"/>
      <c r="I43" s="280"/>
      <c r="J43" s="280"/>
      <c r="K43" s="280"/>
      <c r="L43" s="280"/>
      <c r="M43" s="280"/>
      <c r="N43" s="281"/>
      <c r="R43" s="246"/>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8"/>
      <c r="CO43" s="173"/>
      <c r="CQ43" s="158"/>
    </row>
    <row r="44" spans="2:95" s="155" customFormat="1">
      <c r="B44" s="169"/>
      <c r="C44" s="279"/>
      <c r="D44" s="280"/>
      <c r="E44" s="280"/>
      <c r="F44" s="280"/>
      <c r="G44" s="280"/>
      <c r="H44" s="280"/>
      <c r="I44" s="280"/>
      <c r="J44" s="280"/>
      <c r="K44" s="280"/>
      <c r="L44" s="280"/>
      <c r="M44" s="280"/>
      <c r="N44" s="281"/>
      <c r="R44" s="246"/>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8"/>
      <c r="CO44" s="173"/>
      <c r="CQ44" s="158"/>
    </row>
    <row r="45" spans="2:95" s="155" customFormat="1">
      <c r="B45" s="169"/>
      <c r="C45" s="279"/>
      <c r="D45" s="280"/>
      <c r="E45" s="280"/>
      <c r="F45" s="280"/>
      <c r="G45" s="280"/>
      <c r="H45" s="280"/>
      <c r="I45" s="280"/>
      <c r="J45" s="280"/>
      <c r="K45" s="280"/>
      <c r="L45" s="280"/>
      <c r="M45" s="280"/>
      <c r="N45" s="281"/>
      <c r="R45" s="246"/>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8"/>
      <c r="CO45" s="173"/>
      <c r="CQ45" s="158"/>
    </row>
    <row r="46" spans="2:95" s="155" customFormat="1">
      <c r="B46" s="169"/>
      <c r="C46" s="279"/>
      <c r="D46" s="280"/>
      <c r="E46" s="280"/>
      <c r="F46" s="280"/>
      <c r="G46" s="280"/>
      <c r="H46" s="280"/>
      <c r="I46" s="280"/>
      <c r="J46" s="280"/>
      <c r="K46" s="280"/>
      <c r="L46" s="280"/>
      <c r="M46" s="280"/>
      <c r="N46" s="281"/>
      <c r="R46" s="246"/>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8"/>
      <c r="CO46" s="173"/>
      <c r="CQ46" s="158"/>
    </row>
    <row r="47" spans="2:95" s="155" customFormat="1">
      <c r="B47" s="169"/>
      <c r="C47" s="279"/>
      <c r="D47" s="280"/>
      <c r="E47" s="280"/>
      <c r="F47" s="280"/>
      <c r="G47" s="280"/>
      <c r="H47" s="280"/>
      <c r="I47" s="280"/>
      <c r="J47" s="280"/>
      <c r="K47" s="280"/>
      <c r="L47" s="280"/>
      <c r="M47" s="280"/>
      <c r="N47" s="281"/>
      <c r="R47" s="246"/>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8"/>
      <c r="CO47" s="173"/>
      <c r="CQ47" s="158"/>
    </row>
    <row r="48" spans="2:95" s="155" customFormat="1">
      <c r="B48" s="169"/>
      <c r="C48" s="279"/>
      <c r="D48" s="280"/>
      <c r="E48" s="280"/>
      <c r="F48" s="280"/>
      <c r="G48" s="280"/>
      <c r="H48" s="280"/>
      <c r="I48" s="280"/>
      <c r="J48" s="280"/>
      <c r="K48" s="280"/>
      <c r="L48" s="280"/>
      <c r="M48" s="280"/>
      <c r="N48" s="281"/>
      <c r="R48" s="246"/>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8"/>
      <c r="CO48" s="173"/>
      <c r="CQ48" s="158"/>
    </row>
    <row r="49" spans="2:95" s="155" customFormat="1" ht="15" thickBot="1">
      <c r="B49" s="175"/>
      <c r="C49" s="282"/>
      <c r="D49" s="283"/>
      <c r="E49" s="283"/>
      <c r="F49" s="283"/>
      <c r="G49" s="283"/>
      <c r="H49" s="283"/>
      <c r="I49" s="283"/>
      <c r="J49" s="283"/>
      <c r="K49" s="283"/>
      <c r="L49" s="283"/>
      <c r="M49" s="283"/>
      <c r="N49" s="284"/>
      <c r="R49" s="249"/>
      <c r="S49" s="250"/>
      <c r="T49" s="250"/>
      <c r="U49" s="250"/>
      <c r="V49" s="250"/>
      <c r="W49" s="250"/>
      <c r="X49" s="250"/>
      <c r="Y49" s="250"/>
      <c r="Z49" s="250"/>
      <c r="AA49" s="250"/>
      <c r="AB49" s="250"/>
      <c r="AC49" s="250"/>
      <c r="AD49" s="250"/>
      <c r="AE49" s="250"/>
      <c r="AF49" s="250"/>
      <c r="AG49" s="250"/>
      <c r="AH49" s="250"/>
      <c r="AI49" s="250"/>
      <c r="AJ49" s="250"/>
      <c r="AK49" s="250"/>
      <c r="AL49" s="250"/>
      <c r="AM49" s="250"/>
      <c r="AN49" s="250"/>
      <c r="AO49" s="250"/>
      <c r="AP49" s="250"/>
      <c r="AQ49" s="250"/>
      <c r="AR49" s="250"/>
      <c r="AS49" s="250"/>
      <c r="AT49" s="250"/>
      <c r="AU49" s="250"/>
      <c r="AV49" s="250"/>
      <c r="AW49" s="250"/>
      <c r="AX49" s="250"/>
      <c r="AY49" s="251"/>
      <c r="CO49" s="173"/>
      <c r="CQ49" s="159"/>
    </row>
    <row r="50" spans="2:95" s="155" customFormat="1" ht="14.4" customHeight="1" thickBot="1">
      <c r="B50" s="175"/>
      <c r="C50" s="160"/>
      <c r="D50" s="160"/>
      <c r="E50" s="160"/>
      <c r="F50" s="160"/>
      <c r="G50" s="160"/>
      <c r="H50" s="160"/>
      <c r="I50" s="160"/>
      <c r="J50" s="160"/>
      <c r="K50" s="160"/>
      <c r="L50" s="160"/>
      <c r="M50" s="160"/>
      <c r="N50" s="160"/>
      <c r="AN50" s="161"/>
      <c r="AO50" s="161"/>
      <c r="AP50" s="161"/>
      <c r="AQ50" s="161"/>
      <c r="AR50" s="161"/>
      <c r="AS50" s="161"/>
      <c r="AT50" s="161"/>
      <c r="CO50" s="173"/>
      <c r="CQ50" s="159"/>
    </row>
    <row r="51" spans="2:95" s="155" customFormat="1" ht="18.600000000000001" customHeight="1">
      <c r="B51" s="176"/>
      <c r="C51" s="240" t="s">
        <v>115</v>
      </c>
      <c r="D51" s="241"/>
      <c r="E51" s="241"/>
      <c r="F51" s="241"/>
      <c r="G51" s="241"/>
      <c r="H51" s="241"/>
      <c r="I51" s="241"/>
      <c r="J51" s="241"/>
      <c r="K51" s="241"/>
      <c r="L51" s="241"/>
      <c r="M51" s="241"/>
      <c r="N51" s="242"/>
      <c r="R51" s="243" t="s">
        <v>166</v>
      </c>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5"/>
      <c r="CO51" s="173"/>
      <c r="CQ51" s="162"/>
    </row>
    <row r="52" spans="2:95" s="155" customFormat="1" ht="14.4" customHeight="1">
      <c r="B52" s="176"/>
      <c r="C52" s="279"/>
      <c r="D52" s="280"/>
      <c r="E52" s="280"/>
      <c r="F52" s="280"/>
      <c r="G52" s="280"/>
      <c r="H52" s="280"/>
      <c r="I52" s="280"/>
      <c r="J52" s="280"/>
      <c r="K52" s="280"/>
      <c r="L52" s="280"/>
      <c r="M52" s="280"/>
      <c r="N52" s="281"/>
      <c r="R52" s="246"/>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8"/>
      <c r="CO52" s="173"/>
      <c r="CQ52" s="162"/>
    </row>
    <row r="53" spans="2:95" s="155" customFormat="1" ht="14.4" customHeight="1">
      <c r="B53" s="176"/>
      <c r="C53" s="279"/>
      <c r="D53" s="280"/>
      <c r="E53" s="280"/>
      <c r="F53" s="280"/>
      <c r="G53" s="280"/>
      <c r="H53" s="280"/>
      <c r="I53" s="280"/>
      <c r="J53" s="280"/>
      <c r="K53" s="280"/>
      <c r="L53" s="280"/>
      <c r="M53" s="280"/>
      <c r="N53" s="281"/>
      <c r="R53" s="246"/>
      <c r="S53" s="247"/>
      <c r="T53" s="247"/>
      <c r="U53" s="247"/>
      <c r="V53" s="247"/>
      <c r="W53" s="247"/>
      <c r="X53" s="247"/>
      <c r="Y53" s="247"/>
      <c r="Z53" s="247"/>
      <c r="AA53" s="247"/>
      <c r="AB53" s="247"/>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8"/>
      <c r="CO53" s="173"/>
      <c r="CQ53" s="162"/>
    </row>
    <row r="54" spans="2:95" s="155" customFormat="1" ht="14.4" customHeight="1">
      <c r="B54" s="176"/>
      <c r="C54" s="279"/>
      <c r="D54" s="280"/>
      <c r="E54" s="280"/>
      <c r="F54" s="280"/>
      <c r="G54" s="280"/>
      <c r="H54" s="280"/>
      <c r="I54" s="280"/>
      <c r="J54" s="280"/>
      <c r="K54" s="280"/>
      <c r="L54" s="280"/>
      <c r="M54" s="280"/>
      <c r="N54" s="281"/>
      <c r="R54" s="246"/>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8"/>
      <c r="CO54" s="173"/>
      <c r="CQ54" s="162"/>
    </row>
    <row r="55" spans="2:95" s="155" customFormat="1" ht="14.4" customHeight="1">
      <c r="B55" s="176"/>
      <c r="C55" s="279"/>
      <c r="D55" s="280"/>
      <c r="E55" s="280"/>
      <c r="F55" s="280"/>
      <c r="G55" s="280"/>
      <c r="H55" s="280"/>
      <c r="I55" s="280"/>
      <c r="J55" s="280"/>
      <c r="K55" s="280"/>
      <c r="L55" s="280"/>
      <c r="M55" s="280"/>
      <c r="N55" s="281"/>
      <c r="R55" s="246"/>
      <c r="S55" s="247"/>
      <c r="T55" s="247"/>
      <c r="U55" s="247"/>
      <c r="V55" s="247"/>
      <c r="W55" s="247"/>
      <c r="X55" s="247"/>
      <c r="Y55" s="247"/>
      <c r="Z55" s="247"/>
      <c r="AA55" s="247"/>
      <c r="AB55" s="247"/>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c r="AY55" s="248"/>
      <c r="CL55" s="161"/>
      <c r="CO55" s="173"/>
      <c r="CQ55" s="162"/>
    </row>
    <row r="56" spans="2:95" s="155" customFormat="1" ht="14.4" customHeight="1">
      <c r="B56" s="176"/>
      <c r="C56" s="279"/>
      <c r="D56" s="280"/>
      <c r="E56" s="280"/>
      <c r="F56" s="280"/>
      <c r="G56" s="280"/>
      <c r="H56" s="280"/>
      <c r="I56" s="280"/>
      <c r="J56" s="280"/>
      <c r="K56" s="280"/>
      <c r="L56" s="280"/>
      <c r="M56" s="280"/>
      <c r="N56" s="281"/>
      <c r="R56" s="246"/>
      <c r="S56" s="247"/>
      <c r="T56" s="247"/>
      <c r="U56" s="247"/>
      <c r="V56" s="247"/>
      <c r="W56" s="247"/>
      <c r="X56" s="247"/>
      <c r="Y56" s="247"/>
      <c r="Z56" s="247"/>
      <c r="AA56" s="247"/>
      <c r="AB56" s="247"/>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8"/>
      <c r="CL56" s="161"/>
      <c r="CO56" s="173"/>
      <c r="CQ56" s="162"/>
    </row>
    <row r="57" spans="2:95" s="155" customFormat="1" ht="14.4" customHeight="1">
      <c r="B57" s="176"/>
      <c r="C57" s="279"/>
      <c r="D57" s="280"/>
      <c r="E57" s="280"/>
      <c r="F57" s="280"/>
      <c r="G57" s="280"/>
      <c r="H57" s="280"/>
      <c r="I57" s="280"/>
      <c r="J57" s="280"/>
      <c r="K57" s="280"/>
      <c r="L57" s="280"/>
      <c r="M57" s="280"/>
      <c r="N57" s="281"/>
      <c r="R57" s="246"/>
      <c r="S57" s="247"/>
      <c r="T57" s="247"/>
      <c r="U57" s="247"/>
      <c r="V57" s="247"/>
      <c r="W57" s="247"/>
      <c r="X57" s="247"/>
      <c r="Y57" s="247"/>
      <c r="Z57" s="247"/>
      <c r="AA57" s="247"/>
      <c r="AB57" s="247"/>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8"/>
      <c r="CL57" s="161"/>
      <c r="CO57" s="173"/>
      <c r="CQ57" s="162"/>
    </row>
    <row r="58" spans="2:95" s="155" customFormat="1" ht="14.4" customHeight="1">
      <c r="B58" s="176"/>
      <c r="C58" s="279"/>
      <c r="D58" s="280"/>
      <c r="E58" s="280"/>
      <c r="F58" s="280"/>
      <c r="G58" s="280"/>
      <c r="H58" s="280"/>
      <c r="I58" s="280"/>
      <c r="J58" s="280"/>
      <c r="K58" s="280"/>
      <c r="L58" s="280"/>
      <c r="M58" s="280"/>
      <c r="N58" s="281"/>
      <c r="R58" s="246"/>
      <c r="S58" s="247"/>
      <c r="T58" s="247"/>
      <c r="U58" s="247"/>
      <c r="V58" s="247"/>
      <c r="W58" s="247"/>
      <c r="X58" s="247"/>
      <c r="Y58" s="247"/>
      <c r="Z58" s="247"/>
      <c r="AA58" s="247"/>
      <c r="AB58" s="247"/>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8"/>
      <c r="CL58" s="161"/>
      <c r="CO58" s="173"/>
      <c r="CQ58" s="162"/>
    </row>
    <row r="59" spans="2:95" s="155" customFormat="1">
      <c r="B59" s="176"/>
      <c r="C59" s="279"/>
      <c r="D59" s="280"/>
      <c r="E59" s="280"/>
      <c r="F59" s="280"/>
      <c r="G59" s="280"/>
      <c r="H59" s="280"/>
      <c r="I59" s="280"/>
      <c r="J59" s="280"/>
      <c r="K59" s="280"/>
      <c r="L59" s="280"/>
      <c r="M59" s="280"/>
      <c r="N59" s="281"/>
      <c r="R59" s="246"/>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c r="AY59" s="248"/>
      <c r="CL59" s="161"/>
      <c r="CO59" s="173"/>
      <c r="CQ59" s="162"/>
    </row>
    <row r="60" spans="2:95" s="155" customFormat="1" ht="15" thickBot="1">
      <c r="B60" s="176"/>
      <c r="C60" s="282"/>
      <c r="D60" s="283"/>
      <c r="E60" s="283"/>
      <c r="F60" s="283"/>
      <c r="G60" s="283"/>
      <c r="H60" s="283"/>
      <c r="I60" s="283"/>
      <c r="J60" s="283"/>
      <c r="K60" s="283"/>
      <c r="L60" s="283"/>
      <c r="M60" s="283"/>
      <c r="N60" s="284"/>
      <c r="R60" s="249"/>
      <c r="S60" s="250"/>
      <c r="T60" s="250"/>
      <c r="U60" s="250"/>
      <c r="V60" s="250"/>
      <c r="W60" s="250"/>
      <c r="X60" s="250"/>
      <c r="Y60" s="250"/>
      <c r="Z60" s="250"/>
      <c r="AA60" s="250"/>
      <c r="AB60" s="250"/>
      <c r="AC60" s="250"/>
      <c r="AD60" s="250"/>
      <c r="AE60" s="250"/>
      <c r="AF60" s="250"/>
      <c r="AG60" s="250"/>
      <c r="AH60" s="250"/>
      <c r="AI60" s="250"/>
      <c r="AJ60" s="250"/>
      <c r="AK60" s="250"/>
      <c r="AL60" s="250"/>
      <c r="AM60" s="250"/>
      <c r="AN60" s="250"/>
      <c r="AO60" s="250"/>
      <c r="AP60" s="250"/>
      <c r="AQ60" s="250"/>
      <c r="AR60" s="250"/>
      <c r="AS60" s="250"/>
      <c r="AT60" s="250"/>
      <c r="AU60" s="250"/>
      <c r="AV60" s="250"/>
      <c r="AW60" s="250"/>
      <c r="AX60" s="250"/>
      <c r="AY60" s="251"/>
      <c r="CL60" s="161"/>
      <c r="CO60" s="173"/>
      <c r="CQ60" s="162"/>
    </row>
    <row r="61" spans="2:95" s="155" customFormat="1" ht="15" thickBot="1">
      <c r="B61" s="177"/>
      <c r="C61" s="178"/>
      <c r="D61" s="178"/>
      <c r="E61" s="178"/>
      <c r="F61" s="178"/>
      <c r="G61" s="178"/>
      <c r="H61" s="178"/>
      <c r="I61" s="178"/>
      <c r="J61" s="178"/>
      <c r="K61" s="178"/>
      <c r="L61" s="178"/>
      <c r="M61" s="178"/>
      <c r="N61" s="178"/>
      <c r="O61" s="178"/>
      <c r="P61" s="178"/>
      <c r="Q61" s="178"/>
      <c r="R61" s="178"/>
      <c r="S61" s="178"/>
      <c r="T61" s="178"/>
      <c r="U61" s="178"/>
      <c r="V61" s="178"/>
      <c r="W61" s="179"/>
      <c r="X61" s="179"/>
      <c r="Y61" s="179"/>
      <c r="Z61" s="180"/>
      <c r="AA61" s="180"/>
      <c r="AB61" s="180"/>
      <c r="AC61" s="180"/>
      <c r="AD61" s="180"/>
      <c r="AE61" s="180"/>
      <c r="AF61" s="180"/>
      <c r="AG61" s="180"/>
      <c r="AH61" s="180"/>
      <c r="AI61" s="180"/>
      <c r="AJ61" s="180"/>
      <c r="AK61" s="180"/>
      <c r="AL61" s="180"/>
      <c r="AM61" s="180"/>
      <c r="AN61" s="180"/>
      <c r="AO61" s="180"/>
      <c r="AP61" s="180"/>
      <c r="AQ61" s="180"/>
      <c r="AR61" s="180"/>
      <c r="AS61" s="179"/>
      <c r="AT61" s="179"/>
      <c r="AU61" s="179"/>
      <c r="AV61" s="179"/>
      <c r="AW61" s="179"/>
      <c r="AX61" s="179"/>
      <c r="AY61" s="179"/>
      <c r="AZ61" s="179"/>
      <c r="BA61" s="179"/>
      <c r="BB61" s="179"/>
      <c r="BC61" s="179"/>
      <c r="BD61" s="179"/>
      <c r="BE61" s="179"/>
      <c r="BF61" s="179"/>
      <c r="BG61" s="179"/>
      <c r="BH61" s="179"/>
      <c r="BI61" s="179"/>
      <c r="BJ61" s="179"/>
      <c r="BK61" s="179"/>
      <c r="BL61" s="179"/>
      <c r="BM61" s="179"/>
      <c r="BN61" s="179"/>
      <c r="BO61" s="179"/>
      <c r="BP61" s="179"/>
      <c r="BQ61" s="179"/>
      <c r="BR61" s="179"/>
      <c r="BS61" s="179"/>
      <c r="BT61" s="179"/>
      <c r="BU61" s="179"/>
      <c r="BV61" s="179"/>
      <c r="BW61" s="179"/>
      <c r="BX61" s="179"/>
      <c r="BY61" s="179"/>
      <c r="BZ61" s="179"/>
      <c r="CA61" s="179"/>
      <c r="CB61" s="179"/>
      <c r="CC61" s="179"/>
      <c r="CD61" s="179"/>
      <c r="CE61" s="179"/>
      <c r="CF61" s="179"/>
      <c r="CG61" s="179"/>
      <c r="CH61" s="179"/>
      <c r="CI61" s="179"/>
      <c r="CJ61" s="179"/>
      <c r="CK61" s="179"/>
      <c r="CL61" s="179"/>
      <c r="CM61" s="179"/>
      <c r="CN61" s="179"/>
      <c r="CO61" s="181"/>
    </row>
    <row r="62" spans="2:95" s="155" customFormat="1" ht="15" thickBot="1">
      <c r="B62" s="157"/>
      <c r="C62" s="156"/>
      <c r="D62" s="156"/>
      <c r="E62" s="156"/>
      <c r="F62" s="156"/>
      <c r="G62" s="156"/>
      <c r="H62" s="156"/>
      <c r="I62" s="156"/>
    </row>
    <row r="63" spans="2:95" s="155" customFormat="1" ht="18" customHeight="1">
      <c r="B63" s="272" t="s">
        <v>70</v>
      </c>
      <c r="C63" s="273"/>
      <c r="D63" s="273"/>
      <c r="E63" s="273"/>
      <c r="F63" s="273"/>
      <c r="G63" s="273"/>
      <c r="H63" s="273"/>
      <c r="I63" s="273"/>
      <c r="J63" s="273"/>
      <c r="K63" s="273"/>
      <c r="L63" s="273"/>
      <c r="M63" s="273"/>
      <c r="N63" s="273"/>
      <c r="O63" s="273"/>
      <c r="P63" s="273"/>
      <c r="Q63" s="273"/>
      <c r="R63" s="273"/>
      <c r="S63" s="273"/>
      <c r="T63" s="273"/>
      <c r="U63" s="273"/>
      <c r="V63" s="273"/>
      <c r="W63" s="273"/>
      <c r="X63" s="273"/>
      <c r="Y63" s="273"/>
      <c r="Z63" s="273"/>
      <c r="AA63" s="273"/>
      <c r="AB63" s="273"/>
      <c r="AC63" s="273"/>
      <c r="AD63" s="273"/>
      <c r="AE63" s="273"/>
      <c r="AF63" s="273"/>
      <c r="AG63" s="273"/>
      <c r="AH63" s="273"/>
      <c r="AI63" s="273"/>
      <c r="AJ63" s="273"/>
      <c r="AK63" s="273"/>
      <c r="AL63" s="273"/>
      <c r="AM63" s="273"/>
      <c r="AN63" s="273"/>
      <c r="AO63" s="273"/>
      <c r="AP63" s="273"/>
      <c r="AQ63" s="273"/>
      <c r="AR63" s="273"/>
      <c r="AS63" s="273"/>
      <c r="AT63" s="273"/>
      <c r="AU63" s="273"/>
      <c r="AV63" s="273"/>
      <c r="AW63" s="273"/>
      <c r="AX63" s="273"/>
      <c r="AY63" s="273"/>
      <c r="AZ63" s="273"/>
      <c r="BA63" s="273"/>
      <c r="BB63" s="273"/>
      <c r="BC63" s="273"/>
      <c r="BD63" s="273"/>
      <c r="BE63" s="273"/>
      <c r="BF63" s="273"/>
      <c r="BG63" s="273"/>
      <c r="BH63" s="273"/>
      <c r="BI63" s="273"/>
      <c r="BJ63" s="273"/>
      <c r="BK63" s="273"/>
      <c r="BL63" s="273"/>
      <c r="BM63" s="273"/>
      <c r="BN63" s="273"/>
      <c r="BO63" s="273"/>
      <c r="BP63" s="273"/>
      <c r="BQ63" s="273"/>
      <c r="BR63" s="273"/>
      <c r="BS63" s="273"/>
      <c r="BT63" s="273"/>
      <c r="BU63" s="273"/>
      <c r="BV63" s="273"/>
      <c r="BW63" s="273"/>
      <c r="BX63" s="273"/>
      <c r="BY63" s="273"/>
      <c r="BZ63" s="273"/>
      <c r="CA63" s="273"/>
      <c r="CB63" s="273"/>
      <c r="CC63" s="273"/>
      <c r="CD63" s="273"/>
      <c r="CE63" s="273"/>
      <c r="CF63" s="273"/>
      <c r="CG63" s="273"/>
      <c r="CH63" s="273"/>
      <c r="CI63" s="273"/>
      <c r="CJ63" s="273"/>
      <c r="CK63" s="273"/>
      <c r="CL63" s="273"/>
      <c r="CM63" s="273"/>
      <c r="CN63" s="273"/>
      <c r="CO63" s="274"/>
    </row>
    <row r="64" spans="2:95" s="155" customFormat="1" ht="5.0999999999999996" customHeight="1">
      <c r="B64" s="210"/>
      <c r="C64" s="156"/>
      <c r="D64" s="156"/>
      <c r="E64" s="156"/>
      <c r="F64" s="156"/>
      <c r="G64" s="156"/>
      <c r="H64" s="156"/>
      <c r="I64" s="156"/>
      <c r="CO64" s="211"/>
    </row>
    <row r="65" spans="2:93" s="155" customFormat="1" ht="15.6">
      <c r="B65" s="212"/>
      <c r="C65" s="156"/>
      <c r="D65" s="156"/>
      <c r="F65" s="163"/>
      <c r="G65" s="163"/>
      <c r="H65" s="163"/>
      <c r="I65" s="163"/>
      <c r="J65" s="163"/>
      <c r="M65" s="185" t="s">
        <v>140</v>
      </c>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t="s">
        <v>71</v>
      </c>
      <c r="AT65" s="185"/>
      <c r="AU65" s="185"/>
      <c r="AV65" s="185"/>
      <c r="AW65" s="185"/>
      <c r="AX65" s="185"/>
      <c r="AY65" s="185"/>
      <c r="AZ65" s="185"/>
      <c r="BA65" s="185"/>
      <c r="BF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164"/>
      <c r="CF65" s="164"/>
      <c r="CG65" s="164"/>
      <c r="CH65" s="164"/>
      <c r="CI65" s="164"/>
      <c r="CJ65" s="164"/>
      <c r="CK65" s="164"/>
      <c r="CL65" s="164"/>
      <c r="CM65" s="164"/>
      <c r="CN65" s="164"/>
      <c r="CO65" s="213"/>
    </row>
    <row r="66" spans="2:93" s="155" customFormat="1" ht="5.0999999999999996" customHeight="1">
      <c r="B66" s="210"/>
      <c r="C66" s="156"/>
      <c r="D66" s="156"/>
      <c r="F66" s="161"/>
      <c r="G66" s="161"/>
      <c r="H66" s="161"/>
      <c r="I66" s="161"/>
      <c r="J66" s="161"/>
      <c r="K66" s="161"/>
      <c r="L66" s="161"/>
      <c r="M66" s="161"/>
      <c r="N66" s="161"/>
      <c r="O66" s="161"/>
      <c r="CO66" s="211"/>
    </row>
    <row r="67" spans="2:93" s="155" customFormat="1" ht="25.05" customHeight="1">
      <c r="B67" s="210"/>
      <c r="C67" s="156"/>
      <c r="D67" s="156"/>
      <c r="M67" s="234" t="s">
        <v>141</v>
      </c>
      <c r="N67" s="234"/>
      <c r="O67" s="234"/>
      <c r="P67" s="234"/>
      <c r="Q67" s="234"/>
      <c r="R67" s="234"/>
      <c r="S67" s="234"/>
      <c r="T67" s="234"/>
      <c r="U67" s="234"/>
      <c r="V67" s="234"/>
      <c r="W67" s="234"/>
      <c r="X67" s="234"/>
      <c r="Y67" s="234"/>
      <c r="Z67" s="234"/>
      <c r="AA67" s="234"/>
      <c r="AB67" s="234"/>
      <c r="AC67" s="234"/>
      <c r="AD67" s="234"/>
      <c r="AE67" s="234"/>
      <c r="AF67" s="234"/>
      <c r="AG67" s="234"/>
      <c r="AH67" s="234"/>
      <c r="AI67" s="234"/>
      <c r="AJ67" s="234"/>
      <c r="AK67" s="234"/>
      <c r="AL67" s="234"/>
      <c r="AM67" s="234"/>
      <c r="AN67" s="234"/>
      <c r="AO67" s="234"/>
      <c r="AP67" s="277"/>
      <c r="AQ67" s="277"/>
      <c r="AR67" s="277"/>
      <c r="AS67" s="234" t="s">
        <v>143</v>
      </c>
      <c r="AT67" s="234"/>
      <c r="AU67" s="234"/>
      <c r="AV67" s="234"/>
      <c r="AW67" s="234"/>
      <c r="AX67" s="234"/>
      <c r="AY67" s="234"/>
      <c r="AZ67" s="234"/>
      <c r="BA67" s="234"/>
      <c r="BB67" s="234"/>
      <c r="BC67" s="234"/>
      <c r="BD67" s="234"/>
      <c r="BE67" s="234"/>
      <c r="BF67" s="234"/>
      <c r="BG67" s="234"/>
      <c r="BH67" s="234"/>
      <c r="BI67" s="234"/>
      <c r="BJ67" s="234"/>
      <c r="BK67" s="234"/>
      <c r="BL67" s="234"/>
      <c r="BM67" s="234"/>
      <c r="BN67" s="234"/>
      <c r="BO67" s="234"/>
      <c r="BP67" s="234"/>
      <c r="BQ67" s="234"/>
      <c r="BR67" s="234"/>
      <c r="BS67" s="234"/>
      <c r="BT67" s="234"/>
      <c r="BU67" s="234"/>
      <c r="BV67" s="234"/>
      <c r="BW67" s="234"/>
      <c r="BX67" s="234"/>
      <c r="BY67" s="234"/>
      <c r="BZ67" s="234"/>
      <c r="CA67" s="234"/>
      <c r="CB67" s="234"/>
      <c r="CC67" s="234"/>
      <c r="CD67" s="234"/>
      <c r="CE67" s="234"/>
      <c r="CF67" s="234"/>
      <c r="CG67" s="234"/>
      <c r="CH67" s="234"/>
      <c r="CI67" s="234"/>
      <c r="CJ67" s="234"/>
      <c r="CK67" s="234"/>
      <c r="CL67" s="234"/>
      <c r="CM67" s="234"/>
      <c r="CN67" s="234"/>
      <c r="CO67" s="214"/>
    </row>
    <row r="68" spans="2:93" s="155" customFormat="1" ht="25.05" customHeight="1">
      <c r="B68" s="210"/>
      <c r="C68" s="156"/>
      <c r="D68" s="156"/>
      <c r="M68" s="234"/>
      <c r="N68" s="234"/>
      <c r="O68" s="234"/>
      <c r="P68" s="234"/>
      <c r="Q68" s="234"/>
      <c r="R68" s="234"/>
      <c r="S68" s="234"/>
      <c r="T68" s="234"/>
      <c r="U68" s="234"/>
      <c r="V68" s="234"/>
      <c r="W68" s="234"/>
      <c r="X68" s="234"/>
      <c r="Y68" s="234"/>
      <c r="Z68" s="234"/>
      <c r="AA68" s="234"/>
      <c r="AB68" s="234"/>
      <c r="AC68" s="234"/>
      <c r="AD68" s="234"/>
      <c r="AE68" s="234"/>
      <c r="AF68" s="234"/>
      <c r="AG68" s="234"/>
      <c r="AH68" s="234"/>
      <c r="AI68" s="234"/>
      <c r="AJ68" s="234"/>
      <c r="AK68" s="234"/>
      <c r="AL68" s="234"/>
      <c r="AM68" s="234"/>
      <c r="AN68" s="234"/>
      <c r="AO68" s="234"/>
      <c r="AP68" s="277"/>
      <c r="AQ68" s="277"/>
      <c r="AR68" s="277"/>
      <c r="AS68" s="234"/>
      <c r="AT68" s="234"/>
      <c r="AU68" s="234"/>
      <c r="AV68" s="234"/>
      <c r="AW68" s="234"/>
      <c r="AX68" s="234"/>
      <c r="AY68" s="234"/>
      <c r="AZ68" s="234"/>
      <c r="BA68" s="234"/>
      <c r="BB68" s="234"/>
      <c r="BC68" s="234"/>
      <c r="BD68" s="234"/>
      <c r="BE68" s="234"/>
      <c r="BF68" s="234"/>
      <c r="BG68" s="234"/>
      <c r="BH68" s="234"/>
      <c r="BI68" s="234"/>
      <c r="BJ68" s="234"/>
      <c r="BK68" s="234"/>
      <c r="BL68" s="234"/>
      <c r="BM68" s="234"/>
      <c r="BN68" s="234"/>
      <c r="BO68" s="234"/>
      <c r="BP68" s="234"/>
      <c r="BQ68" s="234"/>
      <c r="BR68" s="234"/>
      <c r="BS68" s="234"/>
      <c r="BT68" s="234"/>
      <c r="BU68" s="234"/>
      <c r="BV68" s="234"/>
      <c r="BW68" s="234"/>
      <c r="BX68" s="234"/>
      <c r="BY68" s="234"/>
      <c r="BZ68" s="234"/>
      <c r="CA68" s="234"/>
      <c r="CB68" s="234"/>
      <c r="CC68" s="234"/>
      <c r="CD68" s="234"/>
      <c r="CE68" s="234"/>
      <c r="CF68" s="234"/>
      <c r="CG68" s="234"/>
      <c r="CH68" s="234"/>
      <c r="CI68" s="234"/>
      <c r="CJ68" s="234"/>
      <c r="CK68" s="234"/>
      <c r="CL68" s="234"/>
      <c r="CM68" s="234"/>
      <c r="CN68" s="234"/>
      <c r="CO68" s="214"/>
    </row>
    <row r="69" spans="2:93" s="155" customFormat="1" ht="25.05" customHeight="1">
      <c r="B69" s="210"/>
      <c r="C69" s="156"/>
      <c r="D69" s="156"/>
      <c r="M69" s="234"/>
      <c r="N69" s="234"/>
      <c r="O69" s="234"/>
      <c r="P69" s="234"/>
      <c r="Q69" s="234"/>
      <c r="R69" s="234"/>
      <c r="S69" s="234"/>
      <c r="T69" s="234"/>
      <c r="U69" s="234"/>
      <c r="V69" s="234"/>
      <c r="W69" s="234"/>
      <c r="X69" s="234"/>
      <c r="Y69" s="234"/>
      <c r="Z69" s="234"/>
      <c r="AA69" s="234"/>
      <c r="AB69" s="234"/>
      <c r="AC69" s="234"/>
      <c r="AD69" s="234"/>
      <c r="AE69" s="234"/>
      <c r="AF69" s="234"/>
      <c r="AG69" s="234"/>
      <c r="AH69" s="234"/>
      <c r="AI69" s="234"/>
      <c r="AJ69" s="234"/>
      <c r="AK69" s="234"/>
      <c r="AL69" s="234"/>
      <c r="AM69" s="234"/>
      <c r="AN69" s="234"/>
      <c r="AO69" s="234"/>
      <c r="AP69" s="277"/>
      <c r="AQ69" s="277"/>
      <c r="AR69" s="277"/>
      <c r="AS69" s="234"/>
      <c r="AT69" s="234"/>
      <c r="AU69" s="234"/>
      <c r="AV69" s="234"/>
      <c r="AW69" s="234"/>
      <c r="AX69" s="234"/>
      <c r="AY69" s="234"/>
      <c r="AZ69" s="234"/>
      <c r="BA69" s="234"/>
      <c r="BB69" s="234"/>
      <c r="BC69" s="234"/>
      <c r="BD69" s="234"/>
      <c r="BE69" s="234"/>
      <c r="BF69" s="234"/>
      <c r="BG69" s="234"/>
      <c r="BH69" s="234"/>
      <c r="BI69" s="234"/>
      <c r="BJ69" s="234"/>
      <c r="BK69" s="234"/>
      <c r="BL69" s="234"/>
      <c r="BM69" s="234"/>
      <c r="BN69" s="234"/>
      <c r="BO69" s="234"/>
      <c r="BP69" s="234"/>
      <c r="BQ69" s="234"/>
      <c r="BR69" s="234"/>
      <c r="BS69" s="234"/>
      <c r="BT69" s="234"/>
      <c r="BU69" s="234"/>
      <c r="BV69" s="234"/>
      <c r="BW69" s="234"/>
      <c r="BX69" s="234"/>
      <c r="BY69" s="234"/>
      <c r="BZ69" s="234"/>
      <c r="CA69" s="234"/>
      <c r="CB69" s="234"/>
      <c r="CC69" s="234"/>
      <c r="CD69" s="234"/>
      <c r="CE69" s="234"/>
      <c r="CF69" s="234"/>
      <c r="CG69" s="234"/>
      <c r="CH69" s="234"/>
      <c r="CI69" s="234"/>
      <c r="CJ69" s="234"/>
      <c r="CK69" s="234"/>
      <c r="CL69" s="234"/>
      <c r="CM69" s="234"/>
      <c r="CN69" s="234"/>
      <c r="CO69" s="214"/>
    </row>
    <row r="70" spans="2:93" s="155" customFormat="1" ht="25.05" customHeight="1">
      <c r="B70" s="210"/>
      <c r="C70" s="156"/>
      <c r="D70" s="156"/>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77"/>
      <c r="AQ70" s="277"/>
      <c r="AR70" s="277"/>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4"/>
      <c r="BQ70" s="234"/>
      <c r="BR70" s="234"/>
      <c r="BS70" s="234"/>
      <c r="BT70" s="234"/>
      <c r="BU70" s="234"/>
      <c r="BV70" s="234"/>
      <c r="BW70" s="234"/>
      <c r="BX70" s="234"/>
      <c r="BY70" s="234"/>
      <c r="BZ70" s="234"/>
      <c r="CA70" s="234"/>
      <c r="CB70" s="234"/>
      <c r="CC70" s="234"/>
      <c r="CD70" s="234"/>
      <c r="CE70" s="234"/>
      <c r="CF70" s="234"/>
      <c r="CG70" s="234"/>
      <c r="CH70" s="234"/>
      <c r="CI70" s="234"/>
      <c r="CJ70" s="234"/>
      <c r="CK70" s="234"/>
      <c r="CL70" s="234"/>
      <c r="CM70" s="234"/>
      <c r="CN70" s="234"/>
      <c r="CO70" s="214"/>
    </row>
    <row r="71" spans="2:93" s="155" customFormat="1" ht="25.05" customHeight="1">
      <c r="B71" s="210"/>
      <c r="C71" s="156"/>
      <c r="D71" s="156"/>
      <c r="M71" s="234"/>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4"/>
      <c r="AN71" s="234"/>
      <c r="AO71" s="234"/>
      <c r="AP71" s="277"/>
      <c r="AQ71" s="277"/>
      <c r="AR71" s="277"/>
      <c r="AS71" s="234"/>
      <c r="AT71" s="234"/>
      <c r="AU71" s="234"/>
      <c r="AV71" s="234"/>
      <c r="AW71" s="234"/>
      <c r="AX71" s="234"/>
      <c r="AY71" s="234"/>
      <c r="AZ71" s="234"/>
      <c r="BA71" s="234"/>
      <c r="BB71" s="234"/>
      <c r="BC71" s="234"/>
      <c r="BD71" s="234"/>
      <c r="BE71" s="234"/>
      <c r="BF71" s="234"/>
      <c r="BG71" s="234"/>
      <c r="BH71" s="234"/>
      <c r="BI71" s="234"/>
      <c r="BJ71" s="234"/>
      <c r="BK71" s="234"/>
      <c r="BL71" s="234"/>
      <c r="BM71" s="234"/>
      <c r="BN71" s="234"/>
      <c r="BO71" s="234"/>
      <c r="BP71" s="234"/>
      <c r="BQ71" s="234"/>
      <c r="BR71" s="234"/>
      <c r="BS71" s="234"/>
      <c r="BT71" s="234"/>
      <c r="BU71" s="234"/>
      <c r="BV71" s="234"/>
      <c r="BW71" s="234"/>
      <c r="BX71" s="234"/>
      <c r="BY71" s="234"/>
      <c r="BZ71" s="234"/>
      <c r="CA71" s="234"/>
      <c r="CB71" s="234"/>
      <c r="CC71" s="234"/>
      <c r="CD71" s="234"/>
      <c r="CE71" s="234"/>
      <c r="CF71" s="234"/>
      <c r="CG71" s="234"/>
      <c r="CH71" s="234"/>
      <c r="CI71" s="234"/>
      <c r="CJ71" s="234"/>
      <c r="CK71" s="234"/>
      <c r="CL71" s="234"/>
      <c r="CM71" s="234"/>
      <c r="CN71" s="234"/>
      <c r="CO71" s="214"/>
    </row>
    <row r="72" spans="2:93" s="155" customFormat="1" ht="25.05" customHeight="1">
      <c r="B72" s="210"/>
      <c r="C72" s="156"/>
      <c r="D72" s="156"/>
      <c r="M72" s="234"/>
      <c r="N72" s="234"/>
      <c r="O72" s="234"/>
      <c r="P72" s="234"/>
      <c r="Q72" s="234"/>
      <c r="R72" s="234"/>
      <c r="S72" s="234"/>
      <c r="T72" s="234"/>
      <c r="U72" s="234"/>
      <c r="V72" s="234"/>
      <c r="W72" s="234"/>
      <c r="X72" s="234"/>
      <c r="Y72" s="234"/>
      <c r="Z72" s="234"/>
      <c r="AA72" s="234"/>
      <c r="AB72" s="234"/>
      <c r="AC72" s="234"/>
      <c r="AD72" s="234"/>
      <c r="AE72" s="234"/>
      <c r="AF72" s="234"/>
      <c r="AG72" s="234"/>
      <c r="AH72" s="234"/>
      <c r="AI72" s="234"/>
      <c r="AJ72" s="234"/>
      <c r="AK72" s="234"/>
      <c r="AL72" s="234"/>
      <c r="AM72" s="234"/>
      <c r="AN72" s="234"/>
      <c r="AO72" s="234"/>
      <c r="AP72" s="277"/>
      <c r="AQ72" s="277"/>
      <c r="AR72" s="277"/>
      <c r="AS72" s="234"/>
      <c r="AT72" s="234"/>
      <c r="AU72" s="234"/>
      <c r="AV72" s="234"/>
      <c r="AW72" s="234"/>
      <c r="AX72" s="234"/>
      <c r="AY72" s="234"/>
      <c r="AZ72" s="234"/>
      <c r="BA72" s="234"/>
      <c r="BB72" s="234"/>
      <c r="BC72" s="234"/>
      <c r="BD72" s="234"/>
      <c r="BE72" s="234"/>
      <c r="BF72" s="234"/>
      <c r="BG72" s="234"/>
      <c r="BH72" s="234"/>
      <c r="BI72" s="234"/>
      <c r="BJ72" s="234"/>
      <c r="BK72" s="234"/>
      <c r="BL72" s="234"/>
      <c r="BM72" s="234"/>
      <c r="BN72" s="234"/>
      <c r="BO72" s="234"/>
      <c r="BP72" s="234"/>
      <c r="BQ72" s="234"/>
      <c r="BR72" s="234"/>
      <c r="BS72" s="234"/>
      <c r="BT72" s="234"/>
      <c r="BU72" s="234"/>
      <c r="BV72" s="234"/>
      <c r="BW72" s="234"/>
      <c r="BX72" s="234"/>
      <c r="BY72" s="234"/>
      <c r="BZ72" s="234"/>
      <c r="CA72" s="234"/>
      <c r="CB72" s="234"/>
      <c r="CC72" s="234"/>
      <c r="CD72" s="234"/>
      <c r="CE72" s="234"/>
      <c r="CF72" s="234"/>
      <c r="CG72" s="234"/>
      <c r="CH72" s="234"/>
      <c r="CI72" s="234"/>
      <c r="CJ72" s="234"/>
      <c r="CK72" s="234"/>
      <c r="CL72" s="234"/>
      <c r="CM72" s="234"/>
      <c r="CN72" s="234"/>
      <c r="CO72" s="214"/>
    </row>
    <row r="73" spans="2:93" s="155" customFormat="1" ht="25.05" customHeight="1">
      <c r="B73" s="210"/>
      <c r="C73" s="156"/>
      <c r="D73" s="156"/>
      <c r="M73" s="234"/>
      <c r="N73" s="234"/>
      <c r="O73" s="234"/>
      <c r="P73" s="234"/>
      <c r="Q73" s="234"/>
      <c r="R73" s="234"/>
      <c r="S73" s="234"/>
      <c r="T73" s="234"/>
      <c r="U73" s="234"/>
      <c r="V73" s="234"/>
      <c r="W73" s="234"/>
      <c r="X73" s="234"/>
      <c r="Y73" s="234"/>
      <c r="Z73" s="234"/>
      <c r="AA73" s="234"/>
      <c r="AB73" s="234"/>
      <c r="AC73" s="234"/>
      <c r="AD73" s="234"/>
      <c r="AE73" s="234"/>
      <c r="AF73" s="234"/>
      <c r="AG73" s="234"/>
      <c r="AH73" s="234"/>
      <c r="AI73" s="234"/>
      <c r="AJ73" s="234"/>
      <c r="AK73" s="234"/>
      <c r="AL73" s="234"/>
      <c r="AM73" s="234"/>
      <c r="AN73" s="234"/>
      <c r="AO73" s="234"/>
      <c r="AP73" s="277"/>
      <c r="AQ73" s="277"/>
      <c r="AR73" s="277"/>
      <c r="AS73" s="234"/>
      <c r="AT73" s="234"/>
      <c r="AU73" s="234"/>
      <c r="AV73" s="234"/>
      <c r="AW73" s="234"/>
      <c r="AX73" s="234"/>
      <c r="AY73" s="234"/>
      <c r="AZ73" s="234"/>
      <c r="BA73" s="234"/>
      <c r="BB73" s="234"/>
      <c r="BC73" s="234"/>
      <c r="BD73" s="234"/>
      <c r="BE73" s="234"/>
      <c r="BF73" s="234"/>
      <c r="BG73" s="234"/>
      <c r="BH73" s="234"/>
      <c r="BI73" s="234"/>
      <c r="BJ73" s="234"/>
      <c r="BK73" s="234"/>
      <c r="BL73" s="234"/>
      <c r="BM73" s="234"/>
      <c r="BN73" s="234"/>
      <c r="BO73" s="234"/>
      <c r="BP73" s="234"/>
      <c r="BQ73" s="234"/>
      <c r="BR73" s="234"/>
      <c r="BS73" s="234"/>
      <c r="BT73" s="234"/>
      <c r="BU73" s="234"/>
      <c r="BV73" s="234"/>
      <c r="BW73" s="234"/>
      <c r="BX73" s="234"/>
      <c r="BY73" s="234"/>
      <c r="BZ73" s="234"/>
      <c r="CA73" s="234"/>
      <c r="CB73" s="234"/>
      <c r="CC73" s="234"/>
      <c r="CD73" s="234"/>
      <c r="CE73" s="234"/>
      <c r="CF73" s="234"/>
      <c r="CG73" s="234"/>
      <c r="CH73" s="234"/>
      <c r="CI73" s="234"/>
      <c r="CJ73" s="234"/>
      <c r="CK73" s="234"/>
      <c r="CL73" s="234"/>
      <c r="CM73" s="234"/>
      <c r="CN73" s="234"/>
      <c r="CO73" s="214"/>
    </row>
    <row r="74" spans="2:93" s="155" customFormat="1" ht="25.05" customHeight="1">
      <c r="B74" s="210"/>
      <c r="C74" s="156"/>
      <c r="D74" s="156"/>
      <c r="M74" s="234"/>
      <c r="N74" s="234"/>
      <c r="O74" s="234"/>
      <c r="P74" s="234"/>
      <c r="Q74" s="234"/>
      <c r="R74" s="234"/>
      <c r="S74" s="234"/>
      <c r="T74" s="234"/>
      <c r="U74" s="234"/>
      <c r="V74" s="234"/>
      <c r="W74" s="234"/>
      <c r="X74" s="234"/>
      <c r="Y74" s="234"/>
      <c r="Z74" s="234"/>
      <c r="AA74" s="234"/>
      <c r="AB74" s="234"/>
      <c r="AC74" s="234"/>
      <c r="AD74" s="234"/>
      <c r="AE74" s="234"/>
      <c r="AF74" s="234"/>
      <c r="AG74" s="234"/>
      <c r="AH74" s="234"/>
      <c r="AI74" s="234"/>
      <c r="AJ74" s="234"/>
      <c r="AK74" s="234"/>
      <c r="AL74" s="234"/>
      <c r="AM74" s="234"/>
      <c r="AN74" s="234"/>
      <c r="AO74" s="234"/>
      <c r="AP74" s="277"/>
      <c r="AQ74" s="277"/>
      <c r="AR74" s="277"/>
      <c r="AS74" s="234"/>
      <c r="AT74" s="234"/>
      <c r="AU74" s="234"/>
      <c r="AV74" s="234"/>
      <c r="AW74" s="234"/>
      <c r="AX74" s="234"/>
      <c r="AY74" s="234"/>
      <c r="AZ74" s="234"/>
      <c r="BA74" s="234"/>
      <c r="BB74" s="234"/>
      <c r="BC74" s="234"/>
      <c r="BD74" s="234"/>
      <c r="BE74" s="234"/>
      <c r="BF74" s="234"/>
      <c r="BG74" s="234"/>
      <c r="BH74" s="234"/>
      <c r="BI74" s="234"/>
      <c r="BJ74" s="234"/>
      <c r="BK74" s="234"/>
      <c r="BL74" s="234"/>
      <c r="BM74" s="234"/>
      <c r="BN74" s="234"/>
      <c r="BO74" s="234"/>
      <c r="BP74" s="234"/>
      <c r="BQ74" s="234"/>
      <c r="BR74" s="234"/>
      <c r="BS74" s="234"/>
      <c r="BT74" s="234"/>
      <c r="BU74" s="234"/>
      <c r="BV74" s="234"/>
      <c r="BW74" s="234"/>
      <c r="BX74" s="234"/>
      <c r="BY74" s="234"/>
      <c r="BZ74" s="234"/>
      <c r="CA74" s="234"/>
      <c r="CB74" s="234"/>
      <c r="CC74" s="234"/>
      <c r="CD74" s="234"/>
      <c r="CE74" s="234"/>
      <c r="CF74" s="234"/>
      <c r="CG74" s="234"/>
      <c r="CH74" s="234"/>
      <c r="CI74" s="234"/>
      <c r="CJ74" s="234"/>
      <c r="CK74" s="234"/>
      <c r="CL74" s="234"/>
      <c r="CM74" s="234"/>
      <c r="CN74" s="234"/>
      <c r="CO74" s="214"/>
    </row>
    <row r="75" spans="2:93" s="155" customFormat="1" ht="25.05" customHeight="1">
      <c r="B75" s="210"/>
      <c r="C75" s="156"/>
      <c r="D75" s="156"/>
      <c r="M75" s="234"/>
      <c r="N75" s="234"/>
      <c r="O75" s="234"/>
      <c r="P75" s="234"/>
      <c r="Q75" s="234"/>
      <c r="R75" s="234"/>
      <c r="S75" s="234"/>
      <c r="T75" s="234"/>
      <c r="U75" s="234"/>
      <c r="V75" s="234"/>
      <c r="W75" s="234"/>
      <c r="X75" s="234"/>
      <c r="Y75" s="234"/>
      <c r="Z75" s="234"/>
      <c r="AA75" s="234"/>
      <c r="AB75" s="234"/>
      <c r="AC75" s="234"/>
      <c r="AD75" s="234"/>
      <c r="AE75" s="234"/>
      <c r="AF75" s="234"/>
      <c r="AG75" s="234"/>
      <c r="AH75" s="234"/>
      <c r="AI75" s="234"/>
      <c r="AJ75" s="234"/>
      <c r="AK75" s="234"/>
      <c r="AL75" s="234"/>
      <c r="AM75" s="234"/>
      <c r="AN75" s="234"/>
      <c r="AO75" s="234"/>
      <c r="AP75" s="277"/>
      <c r="AQ75" s="277"/>
      <c r="AR75" s="277"/>
      <c r="AS75" s="234"/>
      <c r="AT75" s="234"/>
      <c r="AU75" s="234"/>
      <c r="AV75" s="234"/>
      <c r="AW75" s="234"/>
      <c r="AX75" s="234"/>
      <c r="AY75" s="234"/>
      <c r="AZ75" s="234"/>
      <c r="BA75" s="234"/>
      <c r="BB75" s="234"/>
      <c r="BC75" s="234"/>
      <c r="BD75" s="234"/>
      <c r="BE75" s="234"/>
      <c r="BF75" s="234"/>
      <c r="BG75" s="234"/>
      <c r="BH75" s="234"/>
      <c r="BI75" s="234"/>
      <c r="BJ75" s="234"/>
      <c r="BK75" s="234"/>
      <c r="BL75" s="234"/>
      <c r="BM75" s="234"/>
      <c r="BN75" s="234"/>
      <c r="BO75" s="234"/>
      <c r="BP75" s="234"/>
      <c r="BQ75" s="234"/>
      <c r="BR75" s="234"/>
      <c r="BS75" s="234"/>
      <c r="BT75" s="234"/>
      <c r="BU75" s="234"/>
      <c r="BV75" s="234"/>
      <c r="BW75" s="234"/>
      <c r="BX75" s="234"/>
      <c r="BY75" s="234"/>
      <c r="BZ75" s="234"/>
      <c r="CA75" s="234"/>
      <c r="CB75" s="234"/>
      <c r="CC75" s="234"/>
      <c r="CD75" s="234"/>
      <c r="CE75" s="234"/>
      <c r="CF75" s="234"/>
      <c r="CG75" s="234"/>
      <c r="CH75" s="234"/>
      <c r="CI75" s="234"/>
      <c r="CJ75" s="234"/>
      <c r="CK75" s="234"/>
      <c r="CL75" s="234"/>
      <c r="CM75" s="234"/>
      <c r="CN75" s="234"/>
      <c r="CO75" s="214"/>
    </row>
    <row r="76" spans="2:93" s="155" customFormat="1" ht="25.05" customHeight="1" thickBot="1">
      <c r="B76" s="215"/>
      <c r="C76" s="216"/>
      <c r="D76" s="216"/>
      <c r="E76" s="217"/>
      <c r="F76" s="217"/>
      <c r="G76" s="217"/>
      <c r="H76" s="217"/>
      <c r="I76" s="217"/>
      <c r="J76" s="217"/>
      <c r="K76" s="217"/>
      <c r="L76" s="217"/>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78"/>
      <c r="AQ76" s="278"/>
      <c r="AR76" s="278"/>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5"/>
      <c r="BP76" s="235"/>
      <c r="BQ76" s="235"/>
      <c r="BR76" s="235"/>
      <c r="BS76" s="235"/>
      <c r="BT76" s="235"/>
      <c r="BU76" s="235"/>
      <c r="BV76" s="235"/>
      <c r="BW76" s="235"/>
      <c r="BX76" s="235"/>
      <c r="BY76" s="235"/>
      <c r="BZ76" s="235"/>
      <c r="CA76" s="235"/>
      <c r="CB76" s="235"/>
      <c r="CC76" s="235"/>
      <c r="CD76" s="235"/>
      <c r="CE76" s="235"/>
      <c r="CF76" s="235"/>
      <c r="CG76" s="235"/>
      <c r="CH76" s="235"/>
      <c r="CI76" s="235"/>
      <c r="CJ76" s="235"/>
      <c r="CK76" s="235"/>
      <c r="CL76" s="235"/>
      <c r="CM76" s="235"/>
      <c r="CN76" s="235"/>
      <c r="CO76" s="218"/>
    </row>
    <row r="77" spans="2:93" s="155" customFormat="1" ht="15" thickBot="1">
      <c r="B77" s="157"/>
      <c r="C77" s="156"/>
      <c r="D77" s="156"/>
      <c r="E77" s="156"/>
      <c r="F77" s="156"/>
      <c r="G77" s="156"/>
      <c r="H77" s="156"/>
      <c r="I77" s="156"/>
    </row>
    <row r="78" spans="2:93" s="155" customFormat="1" ht="18" customHeight="1">
      <c r="B78" s="227" t="s">
        <v>72</v>
      </c>
      <c r="C78" s="228"/>
      <c r="D78" s="228"/>
      <c r="E78" s="228"/>
      <c r="F78" s="228"/>
      <c r="G78" s="228"/>
      <c r="H78" s="228"/>
      <c r="I78" s="228"/>
      <c r="J78" s="228"/>
      <c r="K78" s="228"/>
      <c r="L78" s="228"/>
      <c r="M78" s="228"/>
      <c r="N78" s="228"/>
      <c r="O78" s="228"/>
      <c r="P78" s="228"/>
      <c r="Q78" s="228"/>
      <c r="R78" s="228"/>
      <c r="S78" s="228"/>
      <c r="T78" s="228"/>
      <c r="U78" s="228"/>
      <c r="V78" s="228"/>
      <c r="W78" s="228"/>
      <c r="X78" s="228"/>
      <c r="Y78" s="228"/>
      <c r="Z78" s="228"/>
      <c r="AA78" s="228"/>
      <c r="AB78" s="228"/>
      <c r="AC78" s="228"/>
      <c r="AD78" s="228"/>
      <c r="AE78" s="228"/>
      <c r="AF78" s="228"/>
      <c r="AG78" s="228"/>
      <c r="AH78" s="228"/>
      <c r="AI78" s="228"/>
      <c r="AJ78" s="228"/>
      <c r="AK78" s="228"/>
      <c r="AL78" s="228"/>
      <c r="AM78" s="228"/>
      <c r="AN78" s="228"/>
      <c r="AO78" s="228"/>
      <c r="AP78" s="228"/>
      <c r="AQ78" s="228"/>
      <c r="AR78" s="228"/>
      <c r="AS78" s="228"/>
      <c r="AT78" s="228"/>
      <c r="AU78" s="228"/>
      <c r="AV78" s="228"/>
      <c r="AW78" s="228"/>
      <c r="AX78" s="228"/>
      <c r="AY78" s="228"/>
      <c r="AZ78" s="228"/>
      <c r="BA78" s="228"/>
      <c r="BB78" s="228"/>
      <c r="BC78" s="228"/>
      <c r="BD78" s="228"/>
      <c r="BE78" s="228"/>
      <c r="BF78" s="228"/>
      <c r="BG78" s="228"/>
      <c r="BH78" s="228"/>
      <c r="BI78" s="228"/>
      <c r="BJ78" s="228"/>
      <c r="BK78" s="228"/>
      <c r="BL78" s="228"/>
      <c r="BM78" s="228"/>
      <c r="BN78" s="228"/>
      <c r="BO78" s="228"/>
      <c r="BP78" s="228"/>
      <c r="BQ78" s="228"/>
      <c r="BR78" s="228"/>
      <c r="BS78" s="228"/>
      <c r="BT78" s="228"/>
      <c r="BU78" s="228"/>
      <c r="BV78" s="228"/>
      <c r="BW78" s="228"/>
      <c r="BX78" s="228"/>
      <c r="BY78" s="228"/>
      <c r="BZ78" s="228"/>
      <c r="CA78" s="228"/>
      <c r="CB78" s="228"/>
      <c r="CC78" s="228"/>
      <c r="CD78" s="228"/>
      <c r="CE78" s="228"/>
      <c r="CF78" s="228"/>
      <c r="CG78" s="228"/>
      <c r="CH78" s="228"/>
      <c r="CI78" s="228"/>
      <c r="CJ78" s="228"/>
      <c r="CK78" s="228"/>
      <c r="CL78" s="228"/>
      <c r="CM78" s="228"/>
      <c r="CN78" s="228"/>
      <c r="CO78" s="229"/>
    </row>
    <row r="79" spans="2:93" s="155" customFormat="1" ht="5.0999999999999996" customHeight="1">
      <c r="B79" s="174"/>
      <c r="C79" s="156"/>
      <c r="D79" s="156"/>
      <c r="E79" s="156"/>
      <c r="F79" s="156"/>
      <c r="G79" s="156"/>
      <c r="H79" s="156"/>
      <c r="I79" s="156"/>
      <c r="CO79" s="173"/>
    </row>
    <row r="80" spans="2:93" s="155" customFormat="1" ht="14.4" customHeight="1">
      <c r="B80" s="275" t="s">
        <v>73</v>
      </c>
      <c r="C80" s="276"/>
      <c r="D80" s="276"/>
      <c r="E80" s="276"/>
      <c r="F80" s="276"/>
      <c r="G80" s="276"/>
      <c r="H80" s="276"/>
      <c r="I80" s="276"/>
      <c r="J80" s="276"/>
      <c r="K80" s="276"/>
      <c r="L80" s="276"/>
      <c r="M80" s="276"/>
      <c r="N80" s="276"/>
      <c r="O80" s="276"/>
      <c r="P80" s="276"/>
      <c r="Q80" s="276"/>
      <c r="R80" s="276"/>
      <c r="S80" s="276"/>
      <c r="T80" s="276"/>
      <c r="U80" s="276"/>
      <c r="V80" s="276"/>
      <c r="W80" s="276"/>
      <c r="X80" s="276"/>
      <c r="Y80" s="276"/>
      <c r="AB80" s="276" t="s">
        <v>116</v>
      </c>
      <c r="AC80" s="276"/>
      <c r="AD80" s="276"/>
      <c r="AE80" s="276"/>
      <c r="AF80" s="276"/>
      <c r="AG80" s="276"/>
      <c r="AH80" s="276"/>
      <c r="AI80" s="276"/>
      <c r="AJ80" s="276"/>
      <c r="AK80" s="276"/>
      <c r="AL80" s="276"/>
      <c r="AM80" s="276"/>
      <c r="AN80" s="276"/>
      <c r="AO80" s="276"/>
      <c r="AP80" s="276"/>
      <c r="AQ80" s="276"/>
      <c r="AR80" s="276"/>
      <c r="AS80" s="276"/>
      <c r="AT80" s="276"/>
      <c r="AU80" s="276"/>
      <c r="AV80" s="276"/>
      <c r="AW80" s="276"/>
      <c r="AX80" s="276"/>
      <c r="AY80" s="276"/>
      <c r="AZ80" s="276"/>
      <c r="BA80" s="276"/>
      <c r="BB80" s="276"/>
      <c r="BC80" s="276"/>
      <c r="BD80" s="276"/>
      <c r="BE80" s="276"/>
      <c r="BF80" s="185"/>
      <c r="BG80" s="185"/>
      <c r="BH80" s="276" t="s">
        <v>74</v>
      </c>
      <c r="BI80" s="276"/>
      <c r="BJ80" s="276"/>
      <c r="BK80" s="276"/>
      <c r="BL80" s="276"/>
      <c r="BM80" s="276"/>
      <c r="BN80" s="276"/>
      <c r="BO80" s="276"/>
      <c r="BP80" s="276"/>
      <c r="BQ80" s="276"/>
      <c r="BR80" s="276"/>
      <c r="BS80" s="276"/>
      <c r="BT80" s="276"/>
      <c r="BU80" s="276"/>
      <c r="BV80" s="276"/>
      <c r="BW80" s="276"/>
      <c r="BX80" s="276"/>
      <c r="BY80" s="276"/>
      <c r="BZ80" s="276"/>
      <c r="CA80" s="276"/>
      <c r="CB80" s="276"/>
      <c r="CC80" s="276"/>
      <c r="CD80" s="276"/>
      <c r="CE80" s="276"/>
      <c r="CF80" s="276"/>
      <c r="CG80" s="276"/>
      <c r="CH80" s="276"/>
      <c r="CI80" s="276"/>
      <c r="CJ80" s="276"/>
      <c r="CK80" s="276"/>
      <c r="CL80" s="276"/>
      <c r="CM80" s="276"/>
      <c r="CN80" s="276"/>
      <c r="CO80" s="219"/>
    </row>
    <row r="81" spans="2:93" s="155" customFormat="1" ht="15" customHeight="1">
      <c r="B81" s="270" t="s">
        <v>75</v>
      </c>
      <c r="C81" s="271"/>
      <c r="D81" s="271"/>
      <c r="E81" s="271"/>
      <c r="F81" s="271"/>
      <c r="G81" s="271"/>
      <c r="H81" s="271"/>
      <c r="I81" s="271"/>
      <c r="J81" s="271"/>
      <c r="K81" s="271"/>
      <c r="L81" s="271"/>
      <c r="M81" s="271"/>
      <c r="N81" s="271"/>
      <c r="O81" s="271"/>
      <c r="P81" s="271"/>
      <c r="Q81" s="271"/>
      <c r="R81" s="271"/>
      <c r="S81" s="271"/>
      <c r="T81" s="271"/>
      <c r="U81" s="271"/>
      <c r="V81" s="271"/>
      <c r="W81" s="271"/>
      <c r="X81" s="271"/>
      <c r="Y81" s="271"/>
      <c r="AB81" s="294" t="s">
        <v>154</v>
      </c>
      <c r="AC81" s="294"/>
      <c r="AD81" s="294"/>
      <c r="AE81" s="294"/>
      <c r="AF81" s="294"/>
      <c r="AG81" s="294"/>
      <c r="AH81" s="294"/>
      <c r="AI81" s="294"/>
      <c r="AJ81" s="294"/>
      <c r="AK81" s="294"/>
      <c r="AL81" s="294"/>
      <c r="AM81" s="294"/>
      <c r="AN81" s="294"/>
      <c r="AO81" s="294"/>
      <c r="AP81" s="294"/>
      <c r="AQ81" s="294"/>
      <c r="AR81" s="294"/>
      <c r="AS81" s="294"/>
      <c r="AT81" s="294"/>
      <c r="AU81" s="294"/>
      <c r="AV81" s="294"/>
      <c r="AW81" s="294"/>
      <c r="AX81" s="294"/>
      <c r="AY81" s="294"/>
      <c r="AZ81" s="294"/>
      <c r="BA81" s="294"/>
      <c r="BB81" s="294"/>
      <c r="BC81" s="294"/>
      <c r="BD81" s="294"/>
      <c r="BE81" s="294"/>
      <c r="BF81"/>
      <c r="BG81"/>
      <c r="BH81" s="271" t="s">
        <v>76</v>
      </c>
      <c r="BI81" s="271"/>
      <c r="BJ81" s="271"/>
      <c r="BK81" s="271"/>
      <c r="BL81" s="271"/>
      <c r="BM81" s="271"/>
      <c r="BN81" s="271"/>
      <c r="BO81" s="271"/>
      <c r="BP81" s="271"/>
      <c r="BQ81" s="271"/>
      <c r="BR81" s="271"/>
      <c r="BS81" s="271"/>
      <c r="BT81" s="271"/>
      <c r="BU81" s="271"/>
      <c r="BV81" s="271"/>
      <c r="BW81" s="271"/>
      <c r="BX81" s="271"/>
      <c r="BY81" s="271"/>
      <c r="BZ81" s="271"/>
      <c r="CA81" s="271"/>
      <c r="CB81" s="271"/>
      <c r="CC81" s="271"/>
      <c r="CD81" s="271"/>
      <c r="CE81" s="271"/>
      <c r="CF81" s="271"/>
      <c r="CG81" s="271"/>
      <c r="CH81" s="271"/>
      <c r="CI81" s="271"/>
      <c r="CJ81" s="271"/>
      <c r="CK81" s="271"/>
      <c r="CL81" s="271"/>
      <c r="CM81" s="271"/>
      <c r="CN81" s="271"/>
      <c r="CO81" s="220"/>
    </row>
    <row r="82" spans="2:93" s="155" customFormat="1">
      <c r="B82" s="270" t="s">
        <v>77</v>
      </c>
      <c r="C82" s="271"/>
      <c r="D82" s="271"/>
      <c r="E82" s="271"/>
      <c r="F82" s="271"/>
      <c r="G82" s="271"/>
      <c r="H82" s="271"/>
      <c r="I82" s="271"/>
      <c r="J82" s="271"/>
      <c r="K82" s="271"/>
      <c r="L82" s="271"/>
      <c r="M82" s="271"/>
      <c r="N82" s="271"/>
      <c r="O82" s="271"/>
      <c r="P82" s="271"/>
      <c r="Q82" s="271"/>
      <c r="R82" s="271"/>
      <c r="S82" s="271"/>
      <c r="T82" s="271"/>
      <c r="U82" s="271"/>
      <c r="V82" s="271"/>
      <c r="W82" s="271"/>
      <c r="X82" s="271"/>
      <c r="Y82" s="271"/>
      <c r="AB82"/>
      <c r="BD82"/>
      <c r="BE82"/>
      <c r="BF82"/>
      <c r="BG82"/>
      <c r="BH82" s="271" t="s">
        <v>117</v>
      </c>
      <c r="BI82" s="271"/>
      <c r="BJ82" s="271"/>
      <c r="BK82" s="271"/>
      <c r="BL82" s="271"/>
      <c r="BM82" s="271"/>
      <c r="BN82" s="271"/>
      <c r="BO82" s="271"/>
      <c r="BP82" s="271"/>
      <c r="BQ82" s="271"/>
      <c r="BR82" s="271"/>
      <c r="BS82" s="271"/>
      <c r="BT82" s="271"/>
      <c r="BU82" s="271"/>
      <c r="BV82" s="271"/>
      <c r="BW82" s="271"/>
      <c r="BX82" s="271"/>
      <c r="BY82" s="271"/>
      <c r="BZ82" s="271"/>
      <c r="CA82" s="271"/>
      <c r="CB82" s="271"/>
      <c r="CC82" s="271"/>
      <c r="CD82" s="271"/>
      <c r="CE82" s="271"/>
      <c r="CF82" s="271"/>
      <c r="CG82" s="271"/>
      <c r="CH82" s="271"/>
      <c r="CI82" s="271"/>
      <c r="CJ82" s="271"/>
      <c r="CK82" s="271"/>
      <c r="CL82" s="271"/>
      <c r="CM82" s="271"/>
      <c r="CN82" s="271"/>
      <c r="CO82" s="220"/>
    </row>
    <row r="83" spans="2:93" s="155" customFormat="1">
      <c r="B83" s="174"/>
      <c r="C83" s="157"/>
      <c r="D83" s="156"/>
      <c r="E83" s="156"/>
      <c r="F83" s="156"/>
      <c r="G83" s="156"/>
      <c r="H83" s="156"/>
      <c r="I83" s="156"/>
      <c r="CO83" s="173"/>
    </row>
    <row r="84" spans="2:93" s="155" customFormat="1">
      <c r="B84" s="174"/>
      <c r="C84" s="157"/>
      <c r="D84" s="156"/>
      <c r="E84" s="156"/>
      <c r="F84" s="156"/>
      <c r="G84" s="156"/>
      <c r="H84" s="156"/>
      <c r="I84" s="156"/>
      <c r="CO84" s="173"/>
    </row>
    <row r="85" spans="2:93" s="155" customFormat="1">
      <c r="B85" s="174"/>
      <c r="C85" s="157"/>
      <c r="D85" s="156"/>
      <c r="E85" s="156"/>
      <c r="F85" s="156"/>
      <c r="G85" s="156"/>
      <c r="H85" s="156"/>
      <c r="I85" s="156"/>
      <c r="CO85" s="173"/>
    </row>
    <row r="86" spans="2:93" s="155" customFormat="1">
      <c r="B86" s="174"/>
      <c r="C86" s="157"/>
      <c r="D86" s="156"/>
      <c r="E86" s="156"/>
      <c r="F86" s="156"/>
      <c r="G86" s="156"/>
      <c r="H86" s="156"/>
      <c r="I86" s="156"/>
      <c r="CO86" s="173"/>
    </row>
    <row r="87" spans="2:93" s="155" customFormat="1">
      <c r="B87" s="174"/>
      <c r="C87" s="157"/>
      <c r="D87" s="156"/>
      <c r="E87" s="156"/>
      <c r="F87" s="156"/>
      <c r="G87" s="156"/>
      <c r="H87" s="156"/>
      <c r="I87" s="156"/>
      <c r="CO87" s="173"/>
    </row>
    <row r="88" spans="2:93" s="155" customFormat="1">
      <c r="B88" s="174"/>
      <c r="C88" s="157"/>
      <c r="D88" s="156"/>
      <c r="E88" s="156"/>
      <c r="F88" s="156"/>
      <c r="G88" s="156"/>
      <c r="H88" s="156"/>
      <c r="I88" s="156"/>
      <c r="CO88" s="173"/>
    </row>
    <row r="89" spans="2:93" s="155" customFormat="1">
      <c r="B89" s="174"/>
      <c r="C89" s="157"/>
      <c r="D89" s="156"/>
      <c r="E89" s="156"/>
      <c r="F89" s="156"/>
      <c r="G89" s="156"/>
      <c r="H89" s="156"/>
      <c r="I89" s="156"/>
      <c r="CO89" s="173"/>
    </row>
    <row r="90" spans="2:93" s="155" customFormat="1">
      <c r="B90" s="174"/>
      <c r="C90" s="157"/>
      <c r="D90" s="156"/>
      <c r="E90" s="156"/>
      <c r="F90" s="156"/>
      <c r="G90" s="156"/>
      <c r="H90" s="156"/>
      <c r="I90" s="156"/>
      <c r="CO90" s="173"/>
    </row>
    <row r="91" spans="2:93" s="155" customFormat="1" ht="15" thickBot="1">
      <c r="B91" s="182"/>
      <c r="C91" s="184"/>
      <c r="D91" s="183"/>
      <c r="E91" s="183"/>
      <c r="F91" s="183"/>
      <c r="G91" s="183"/>
      <c r="H91" s="183"/>
      <c r="I91" s="183"/>
      <c r="J91" s="179"/>
      <c r="K91" s="179"/>
      <c r="L91" s="179"/>
      <c r="M91" s="179"/>
      <c r="N91" s="179"/>
      <c r="O91" s="179"/>
      <c r="P91" s="179"/>
      <c r="Q91" s="179"/>
      <c r="R91" s="179"/>
      <c r="S91" s="179"/>
      <c r="T91" s="179"/>
      <c r="U91" s="179"/>
      <c r="V91" s="179"/>
      <c r="W91" s="179"/>
      <c r="X91" s="179"/>
      <c r="Y91" s="179"/>
      <c r="Z91" s="179"/>
      <c r="AA91" s="179"/>
      <c r="AB91" s="179"/>
      <c r="AC91" s="179"/>
      <c r="AD91" s="179"/>
      <c r="AE91" s="179"/>
      <c r="AF91" s="179"/>
      <c r="AG91" s="179"/>
      <c r="AH91" s="179"/>
      <c r="AI91" s="179"/>
      <c r="AJ91" s="179"/>
      <c r="AK91" s="179"/>
      <c r="AL91" s="179"/>
      <c r="AM91" s="179"/>
      <c r="AN91" s="179"/>
      <c r="AO91" s="179"/>
      <c r="AP91" s="179"/>
      <c r="AQ91" s="179"/>
      <c r="AR91" s="179"/>
      <c r="AS91" s="179"/>
      <c r="AT91" s="179"/>
      <c r="AU91" s="179"/>
      <c r="AV91" s="179"/>
      <c r="AW91" s="179"/>
      <c r="AX91" s="179"/>
      <c r="AY91" s="179"/>
      <c r="AZ91" s="179"/>
      <c r="BA91" s="179"/>
      <c r="BB91" s="179"/>
      <c r="BC91" s="179"/>
      <c r="BD91" s="179"/>
      <c r="BE91" s="179"/>
      <c r="BF91" s="179"/>
      <c r="BG91" s="179"/>
      <c r="BH91" s="179"/>
      <c r="BI91" s="179"/>
      <c r="BJ91" s="179"/>
      <c r="BK91" s="179"/>
      <c r="BL91" s="179"/>
      <c r="BM91" s="179"/>
      <c r="BN91" s="179"/>
      <c r="BO91" s="179"/>
      <c r="BP91" s="179"/>
      <c r="BQ91" s="179"/>
      <c r="BR91" s="179"/>
      <c r="BS91" s="179"/>
      <c r="BT91" s="179"/>
      <c r="BU91" s="179"/>
      <c r="BV91" s="179"/>
      <c r="BW91" s="179"/>
      <c r="BX91" s="179"/>
      <c r="BY91" s="179"/>
      <c r="BZ91" s="179"/>
      <c r="CA91" s="179"/>
      <c r="CB91" s="179"/>
      <c r="CC91" s="179"/>
      <c r="CD91" s="179"/>
      <c r="CE91" s="179"/>
      <c r="CF91" s="179"/>
      <c r="CG91" s="179"/>
      <c r="CH91" s="179"/>
      <c r="CI91" s="179"/>
      <c r="CJ91" s="179"/>
      <c r="CK91" s="179"/>
      <c r="CL91" s="179"/>
      <c r="CM91" s="179"/>
      <c r="CN91" s="179"/>
      <c r="CO91" s="181"/>
    </row>
    <row r="92" spans="2:93" s="155" customFormat="1" ht="15" thickBot="1">
      <c r="B92" s="157"/>
      <c r="C92" s="157"/>
      <c r="D92" s="156"/>
      <c r="E92" s="156"/>
      <c r="F92" s="156"/>
      <c r="G92" s="156"/>
      <c r="H92" s="156"/>
      <c r="I92" s="156"/>
    </row>
    <row r="93" spans="2:93" s="155" customFormat="1" ht="18" customHeight="1">
      <c r="B93" s="227" t="s">
        <v>78</v>
      </c>
      <c r="C93" s="228"/>
      <c r="D93" s="228"/>
      <c r="E93" s="228"/>
      <c r="F93" s="228"/>
      <c r="G93" s="228"/>
      <c r="H93" s="228"/>
      <c r="I93" s="228"/>
      <c r="J93" s="228"/>
      <c r="K93" s="228"/>
      <c r="L93" s="228"/>
      <c r="M93" s="228"/>
      <c r="N93" s="228"/>
      <c r="O93" s="228"/>
      <c r="P93" s="228"/>
      <c r="Q93" s="228"/>
      <c r="R93" s="228"/>
      <c r="S93" s="228"/>
      <c r="T93" s="228"/>
      <c r="U93" s="228"/>
      <c r="V93" s="228"/>
      <c r="W93" s="228"/>
      <c r="X93" s="228"/>
      <c r="Y93" s="228"/>
      <c r="Z93" s="228"/>
      <c r="AA93" s="228"/>
      <c r="AB93" s="228"/>
      <c r="AC93" s="228"/>
      <c r="AD93" s="228"/>
      <c r="AE93" s="228"/>
      <c r="AF93" s="228"/>
      <c r="AG93" s="228"/>
      <c r="AH93" s="228"/>
      <c r="AI93" s="228"/>
      <c r="AJ93" s="228"/>
      <c r="AK93" s="228"/>
      <c r="AL93" s="228"/>
      <c r="AM93" s="228"/>
      <c r="AN93" s="228"/>
      <c r="AO93" s="228"/>
      <c r="AP93" s="228"/>
      <c r="AQ93" s="228"/>
      <c r="AR93" s="228"/>
      <c r="AS93" s="228"/>
      <c r="AT93" s="228"/>
      <c r="AU93" s="228"/>
      <c r="AV93" s="228"/>
      <c r="AW93" s="228"/>
      <c r="AX93" s="228"/>
      <c r="AY93" s="228"/>
      <c r="AZ93" s="228"/>
      <c r="BA93" s="228"/>
      <c r="BB93" s="228"/>
      <c r="BC93" s="228"/>
      <c r="BD93" s="228"/>
      <c r="BE93" s="228"/>
      <c r="BF93" s="228"/>
      <c r="BG93" s="228"/>
      <c r="BH93" s="228"/>
      <c r="BI93" s="228"/>
      <c r="BJ93" s="228"/>
      <c r="BK93" s="228"/>
      <c r="BL93" s="228"/>
      <c r="BM93" s="228"/>
      <c r="BN93" s="228"/>
      <c r="BO93" s="228"/>
      <c r="BP93" s="228"/>
      <c r="BQ93" s="228"/>
      <c r="BR93" s="228"/>
      <c r="BS93" s="228"/>
      <c r="BT93" s="228"/>
      <c r="BU93" s="228"/>
      <c r="BV93" s="228"/>
      <c r="BW93" s="228"/>
      <c r="BX93" s="228"/>
      <c r="BY93" s="228"/>
      <c r="BZ93" s="228"/>
      <c r="CA93" s="228"/>
      <c r="CB93" s="228"/>
      <c r="CC93" s="228"/>
      <c r="CD93" s="228"/>
      <c r="CE93" s="228"/>
      <c r="CF93" s="228"/>
      <c r="CG93" s="228"/>
      <c r="CH93" s="228"/>
      <c r="CI93" s="228"/>
      <c r="CJ93" s="228"/>
      <c r="CK93" s="228"/>
      <c r="CL93" s="228"/>
      <c r="CM93" s="228"/>
      <c r="CN93" s="228"/>
      <c r="CO93" s="229"/>
    </row>
    <row r="94" spans="2:93" s="155" customFormat="1" ht="5.0999999999999996" customHeight="1">
      <c r="B94" s="174"/>
      <c r="C94" s="189"/>
      <c r="D94" s="189"/>
      <c r="E94" s="189"/>
      <c r="F94" s="189"/>
      <c r="G94" s="189"/>
      <c r="H94" s="189"/>
      <c r="I94" s="189"/>
      <c r="J94" s="190"/>
      <c r="K94" s="190"/>
      <c r="L94" s="190"/>
      <c r="M94" s="190"/>
      <c r="N94" s="190"/>
      <c r="O94" s="190"/>
      <c r="P94" s="190"/>
      <c r="Q94" s="190"/>
      <c r="R94" s="190"/>
      <c r="S94" s="190"/>
      <c r="T94" s="190"/>
      <c r="U94" s="190"/>
      <c r="CO94" s="173"/>
    </row>
    <row r="95" spans="2:93" s="155" customFormat="1">
      <c r="B95" s="191" t="s">
        <v>79</v>
      </c>
      <c r="C95" s="189"/>
      <c r="D95" s="189"/>
      <c r="E95" s="189"/>
      <c r="F95" s="189"/>
      <c r="G95" s="189" t="s">
        <v>80</v>
      </c>
      <c r="H95" s="189"/>
      <c r="I95" s="189"/>
      <c r="J95" s="190"/>
      <c r="K95" s="190"/>
      <c r="L95" s="190"/>
      <c r="M95" s="190"/>
      <c r="N95" s="190"/>
      <c r="O95" s="190"/>
      <c r="P95" s="190"/>
      <c r="Q95" s="190"/>
      <c r="R95" s="190"/>
      <c r="S95" s="190"/>
      <c r="T95" s="190"/>
      <c r="U95" s="190"/>
      <c r="CO95" s="173"/>
    </row>
    <row r="96" spans="2:93" s="155" customFormat="1" ht="15.6">
      <c r="B96" s="192" t="s">
        <v>107</v>
      </c>
      <c r="C96" s="190"/>
      <c r="D96" s="189"/>
      <c r="E96" s="189"/>
      <c r="F96" s="189"/>
      <c r="G96" s="193" t="s">
        <v>81</v>
      </c>
      <c r="H96" s="189"/>
      <c r="I96" s="189"/>
      <c r="J96" s="190"/>
      <c r="K96" s="190"/>
      <c r="L96" s="190"/>
      <c r="M96" s="190"/>
      <c r="N96" s="190"/>
      <c r="O96" s="190"/>
      <c r="P96" s="190"/>
      <c r="Q96" s="190"/>
      <c r="R96" s="190"/>
      <c r="S96" s="190"/>
      <c r="T96" s="190"/>
      <c r="U96" s="190"/>
      <c r="CO96" s="173"/>
    </row>
    <row r="97" spans="2:93" s="155" customFormat="1" ht="15.6">
      <c r="B97" s="192" t="s">
        <v>173</v>
      </c>
      <c r="C97" s="190"/>
      <c r="D97" s="189"/>
      <c r="E97" s="189"/>
      <c r="F97" s="189"/>
      <c r="G97" s="193" t="s">
        <v>82</v>
      </c>
      <c r="H97" s="189"/>
      <c r="I97" s="189"/>
      <c r="J97" s="190"/>
      <c r="K97" s="190"/>
      <c r="L97" s="190"/>
      <c r="M97" s="190"/>
      <c r="N97" s="190"/>
      <c r="O97" s="190"/>
      <c r="P97" s="190"/>
      <c r="Q97" s="190"/>
      <c r="R97" s="190"/>
      <c r="S97" s="190"/>
      <c r="T97" s="190"/>
      <c r="U97" s="190"/>
      <c r="CO97" s="173"/>
    </row>
    <row r="98" spans="2:93" s="155" customFormat="1">
      <c r="B98" s="194" t="s">
        <v>83</v>
      </c>
      <c r="C98" s="190"/>
      <c r="D98" s="189"/>
      <c r="E98" s="189"/>
      <c r="F98" s="189"/>
      <c r="G98" s="165" t="s">
        <v>84</v>
      </c>
      <c r="H98" s="189"/>
      <c r="I98" s="189"/>
      <c r="J98" s="190"/>
      <c r="K98" s="190"/>
      <c r="L98" s="190"/>
      <c r="M98" s="190"/>
      <c r="N98" s="190"/>
      <c r="O98" s="190"/>
      <c r="P98" s="190"/>
      <c r="Q98" s="190"/>
      <c r="R98" s="190"/>
      <c r="S98" s="190"/>
      <c r="T98" s="190"/>
      <c r="U98" s="190"/>
      <c r="CO98" s="173"/>
    </row>
    <row r="99" spans="2:93" s="155" customFormat="1">
      <c r="B99" s="194" t="s">
        <v>85</v>
      </c>
      <c r="C99" s="190"/>
      <c r="D99" s="189"/>
      <c r="E99" s="189"/>
      <c r="F99" s="189"/>
      <c r="G99" s="165" t="s">
        <v>86</v>
      </c>
      <c r="H99" s="189"/>
      <c r="I99" s="189"/>
      <c r="J99" s="190"/>
      <c r="K99" s="190"/>
      <c r="L99" s="190"/>
      <c r="M99" s="190"/>
      <c r="N99" s="190"/>
      <c r="O99" s="190"/>
      <c r="P99" s="190"/>
      <c r="Q99" s="190"/>
      <c r="R99" s="190"/>
      <c r="S99" s="190"/>
      <c r="T99" s="190"/>
      <c r="U99" s="190"/>
      <c r="CO99" s="173"/>
    </row>
    <row r="100" spans="2:93" s="155" customFormat="1" ht="16.2">
      <c r="B100" s="194" t="s">
        <v>145</v>
      </c>
      <c r="C100" s="190"/>
      <c r="D100" s="189"/>
      <c r="E100" s="189"/>
      <c r="F100" s="189"/>
      <c r="G100" s="165" t="s">
        <v>146</v>
      </c>
      <c r="H100" s="189"/>
      <c r="I100" s="189"/>
      <c r="J100" s="190"/>
      <c r="K100" s="190"/>
      <c r="L100" s="190"/>
      <c r="M100" s="190"/>
      <c r="N100" s="190"/>
      <c r="O100" s="190"/>
      <c r="P100" s="190"/>
      <c r="Q100" s="190"/>
      <c r="R100" s="190"/>
      <c r="S100" s="190"/>
      <c r="T100" s="190"/>
      <c r="U100" s="190"/>
      <c r="CO100" s="173"/>
    </row>
    <row r="101" spans="2:93" s="155" customFormat="1">
      <c r="B101" s="194" t="s">
        <v>105</v>
      </c>
      <c r="C101" s="190"/>
      <c r="D101" s="189"/>
      <c r="E101" s="189"/>
      <c r="F101" s="189"/>
      <c r="G101" s="165" t="s">
        <v>106</v>
      </c>
      <c r="H101" s="189"/>
      <c r="I101" s="189"/>
      <c r="J101" s="190"/>
      <c r="K101" s="190"/>
      <c r="L101" s="190"/>
      <c r="M101" s="190"/>
      <c r="N101" s="190"/>
      <c r="O101" s="190"/>
      <c r="P101" s="190"/>
      <c r="Q101" s="190"/>
      <c r="R101" s="190"/>
      <c r="S101" s="190"/>
      <c r="T101" s="190"/>
      <c r="U101" s="190"/>
      <c r="CO101" s="173"/>
    </row>
    <row r="102" spans="2:93" s="155" customFormat="1">
      <c r="B102" s="194" t="s">
        <v>87</v>
      </c>
      <c r="C102" s="190"/>
      <c r="D102" s="189"/>
      <c r="E102" s="189"/>
      <c r="F102" s="189"/>
      <c r="G102" s="190" t="s">
        <v>88</v>
      </c>
      <c r="H102" s="189"/>
      <c r="I102" s="189"/>
      <c r="J102" s="190"/>
      <c r="K102" s="190"/>
      <c r="L102" s="190"/>
      <c r="M102" s="190"/>
      <c r="N102" s="190"/>
      <c r="O102" s="190"/>
      <c r="P102" s="190"/>
      <c r="Q102" s="190"/>
      <c r="R102" s="190"/>
      <c r="S102" s="190"/>
      <c r="T102" s="190"/>
      <c r="U102" s="190"/>
      <c r="CO102" s="173"/>
    </row>
    <row r="103" spans="2:93" s="155" customFormat="1">
      <c r="B103" s="194" t="s">
        <v>89</v>
      </c>
      <c r="C103" s="190"/>
      <c r="D103" s="189"/>
      <c r="E103" s="189"/>
      <c r="F103" s="189"/>
      <c r="G103" s="165" t="s">
        <v>90</v>
      </c>
      <c r="H103" s="189"/>
      <c r="I103" s="189"/>
      <c r="J103" s="190"/>
      <c r="K103" s="190"/>
      <c r="L103" s="190"/>
      <c r="M103" s="190"/>
      <c r="N103" s="190"/>
      <c r="O103" s="190"/>
      <c r="P103" s="190"/>
      <c r="Q103" s="190"/>
      <c r="R103" s="190"/>
      <c r="S103" s="190"/>
      <c r="T103" s="190"/>
      <c r="U103" s="190"/>
      <c r="CO103" s="173"/>
    </row>
    <row r="104" spans="2:93" s="155" customFormat="1">
      <c r="B104" s="194" t="s">
        <v>91</v>
      </c>
      <c r="C104" s="190"/>
      <c r="D104" s="189"/>
      <c r="E104" s="189"/>
      <c r="F104" s="189"/>
      <c r="G104" s="165" t="s">
        <v>92</v>
      </c>
      <c r="H104" s="189"/>
      <c r="I104" s="189"/>
      <c r="J104" s="190"/>
      <c r="K104" s="190"/>
      <c r="L104" s="190"/>
      <c r="M104" s="190"/>
      <c r="N104" s="190"/>
      <c r="O104" s="190"/>
      <c r="P104" s="190"/>
      <c r="Q104" s="190"/>
      <c r="R104" s="190"/>
      <c r="S104" s="190"/>
      <c r="T104" s="190"/>
      <c r="U104" s="190"/>
      <c r="CO104" s="173"/>
    </row>
    <row r="105" spans="2:93" s="155" customFormat="1">
      <c r="B105" s="194" t="s">
        <v>101</v>
      </c>
      <c r="C105" s="190"/>
      <c r="D105" s="189"/>
      <c r="E105" s="189"/>
      <c r="F105" s="189"/>
      <c r="G105" s="165" t="s">
        <v>102</v>
      </c>
      <c r="H105" s="189"/>
      <c r="I105" s="189"/>
      <c r="J105" s="190"/>
      <c r="K105" s="190"/>
      <c r="L105" s="190"/>
      <c r="M105" s="190"/>
      <c r="N105" s="190"/>
      <c r="O105" s="190"/>
      <c r="P105" s="190"/>
      <c r="Q105" s="190"/>
      <c r="R105" s="190"/>
      <c r="S105" s="190"/>
      <c r="T105" s="190"/>
      <c r="U105" s="190"/>
      <c r="CO105" s="173"/>
    </row>
    <row r="106" spans="2:93" s="155" customFormat="1">
      <c r="B106" s="194" t="s">
        <v>108</v>
      </c>
      <c r="C106" s="190"/>
      <c r="D106" s="189"/>
      <c r="E106" s="189"/>
      <c r="F106" s="189"/>
      <c r="G106" s="165" t="s">
        <v>109</v>
      </c>
      <c r="H106" s="189"/>
      <c r="I106" s="189"/>
      <c r="J106" s="190"/>
      <c r="K106" s="190"/>
      <c r="L106" s="190"/>
      <c r="M106" s="190"/>
      <c r="N106" s="190"/>
      <c r="O106" s="190"/>
      <c r="P106" s="190"/>
      <c r="Q106" s="190"/>
      <c r="R106" s="190"/>
      <c r="S106" s="190"/>
      <c r="T106" s="190"/>
      <c r="U106" s="190"/>
      <c r="CO106" s="173"/>
    </row>
    <row r="107" spans="2:93" s="155" customFormat="1">
      <c r="B107" s="194" t="s">
        <v>93</v>
      </c>
      <c r="C107" s="190"/>
      <c r="D107" s="189"/>
      <c r="E107" s="189"/>
      <c r="F107" s="189"/>
      <c r="G107" s="165" t="s">
        <v>94</v>
      </c>
      <c r="H107" s="189"/>
      <c r="I107" s="189"/>
      <c r="J107" s="190"/>
      <c r="K107" s="190"/>
      <c r="L107" s="190"/>
      <c r="M107" s="190"/>
      <c r="N107" s="190"/>
      <c r="O107" s="190"/>
      <c r="P107" s="190"/>
      <c r="Q107" s="190"/>
      <c r="R107" s="190"/>
      <c r="S107" s="190"/>
      <c r="T107" s="190"/>
      <c r="U107" s="190"/>
      <c r="CO107" s="173"/>
    </row>
    <row r="108" spans="2:93" s="155" customFormat="1">
      <c r="B108" s="194" t="s">
        <v>34</v>
      </c>
      <c r="C108" s="190"/>
      <c r="D108" s="189"/>
      <c r="E108" s="189"/>
      <c r="F108" s="189"/>
      <c r="G108" s="165" t="s">
        <v>110</v>
      </c>
      <c r="H108" s="189"/>
      <c r="I108" s="189"/>
      <c r="J108" s="190"/>
      <c r="K108" s="190"/>
      <c r="L108" s="190"/>
      <c r="M108" s="190"/>
      <c r="N108" s="190"/>
      <c r="O108" s="190"/>
      <c r="P108" s="190"/>
      <c r="Q108" s="190"/>
      <c r="R108" s="190"/>
      <c r="S108" s="190"/>
      <c r="T108" s="190"/>
      <c r="U108" s="190"/>
      <c r="CO108" s="173"/>
    </row>
    <row r="109" spans="2:93" s="155" customFormat="1" ht="5.0999999999999996" customHeight="1" thickBot="1">
      <c r="B109" s="195"/>
      <c r="C109" s="196"/>
      <c r="D109" s="196"/>
      <c r="E109" s="196"/>
      <c r="F109" s="196"/>
      <c r="G109" s="196"/>
      <c r="H109" s="196"/>
      <c r="I109" s="196"/>
      <c r="J109" s="196"/>
      <c r="K109" s="196"/>
      <c r="L109" s="196"/>
      <c r="M109" s="196"/>
      <c r="N109" s="196"/>
      <c r="O109" s="196"/>
      <c r="P109" s="196"/>
      <c r="Q109" s="196"/>
      <c r="R109" s="196"/>
      <c r="S109" s="196"/>
      <c r="T109" s="196"/>
      <c r="U109" s="196"/>
      <c r="V109" s="179"/>
      <c r="W109" s="179"/>
      <c r="X109" s="179"/>
      <c r="Y109" s="179"/>
      <c r="Z109" s="179"/>
      <c r="AA109" s="179"/>
      <c r="AB109" s="179"/>
      <c r="AC109" s="179"/>
      <c r="AD109" s="179"/>
      <c r="AE109" s="179"/>
      <c r="AF109" s="179"/>
      <c r="AG109" s="179"/>
      <c r="AH109" s="179"/>
      <c r="AI109" s="179"/>
      <c r="AJ109" s="179"/>
      <c r="AK109" s="179"/>
      <c r="AL109" s="179"/>
      <c r="AM109" s="179"/>
      <c r="AN109" s="179"/>
      <c r="AO109" s="179"/>
      <c r="AP109" s="179"/>
      <c r="AQ109" s="179"/>
      <c r="AR109" s="179"/>
      <c r="AS109" s="179"/>
      <c r="AT109" s="179"/>
      <c r="AU109" s="179"/>
      <c r="AV109" s="179"/>
      <c r="AW109" s="179"/>
      <c r="AX109" s="179"/>
      <c r="AY109" s="179"/>
      <c r="AZ109" s="179"/>
      <c r="BA109" s="179"/>
      <c r="BB109" s="179"/>
      <c r="BC109" s="179"/>
      <c r="BD109" s="179"/>
      <c r="BE109" s="179"/>
      <c r="BF109" s="179"/>
      <c r="BG109" s="179"/>
      <c r="BH109" s="179"/>
      <c r="BI109" s="179"/>
      <c r="BJ109" s="179"/>
      <c r="BK109" s="179"/>
      <c r="BL109" s="179"/>
      <c r="BM109" s="179"/>
      <c r="BN109" s="179"/>
      <c r="BO109" s="179"/>
      <c r="BP109" s="179"/>
      <c r="BQ109" s="179"/>
      <c r="BR109" s="179"/>
      <c r="BS109" s="179"/>
      <c r="BT109" s="179"/>
      <c r="BU109" s="179"/>
      <c r="BV109" s="179"/>
      <c r="BW109" s="179"/>
      <c r="BX109" s="179"/>
      <c r="BY109" s="179"/>
      <c r="BZ109" s="179"/>
      <c r="CA109" s="179"/>
      <c r="CB109" s="179"/>
      <c r="CC109" s="179"/>
      <c r="CD109" s="179"/>
      <c r="CE109" s="179"/>
      <c r="CF109" s="179"/>
      <c r="CG109" s="179"/>
      <c r="CH109" s="179"/>
      <c r="CI109" s="179"/>
      <c r="CJ109" s="179"/>
      <c r="CK109" s="179"/>
      <c r="CL109" s="179"/>
      <c r="CM109" s="179"/>
      <c r="CN109" s="179"/>
      <c r="CO109" s="181"/>
    </row>
    <row r="110" spans="2:93" s="155" customFormat="1" ht="15" thickBot="1">
      <c r="B110" s="190"/>
      <c r="C110" s="189"/>
      <c r="D110" s="189"/>
      <c r="E110" s="189"/>
      <c r="F110" s="189"/>
      <c r="G110" s="189"/>
      <c r="H110" s="189"/>
      <c r="I110" s="189"/>
      <c r="J110" s="190"/>
      <c r="K110" s="190"/>
      <c r="L110" s="190"/>
      <c r="M110" s="190"/>
      <c r="N110" s="190"/>
      <c r="O110" s="190"/>
      <c r="P110" s="190"/>
      <c r="Q110" s="190"/>
      <c r="R110" s="190"/>
      <c r="S110" s="190"/>
      <c r="T110" s="190"/>
      <c r="U110" s="190"/>
    </row>
    <row r="111" spans="2:93" s="155" customFormat="1" ht="17.399999999999999">
      <c r="B111" s="227" t="s">
        <v>95</v>
      </c>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8"/>
      <c r="AB111" s="228"/>
      <c r="AC111" s="228"/>
      <c r="AD111" s="228"/>
      <c r="AE111" s="228"/>
      <c r="AF111" s="228"/>
      <c r="AG111" s="228"/>
      <c r="AH111" s="228"/>
      <c r="AI111" s="228"/>
      <c r="AJ111" s="228"/>
      <c r="AK111" s="228"/>
      <c r="AL111" s="228"/>
      <c r="AM111" s="228"/>
      <c r="AN111" s="228"/>
      <c r="AO111" s="228"/>
      <c r="AP111" s="228"/>
      <c r="AQ111" s="228"/>
      <c r="AR111" s="228"/>
      <c r="AS111" s="228"/>
      <c r="AT111" s="228"/>
      <c r="AU111" s="228"/>
      <c r="AV111" s="228"/>
      <c r="AW111" s="228"/>
      <c r="AX111" s="228"/>
      <c r="AY111" s="228"/>
      <c r="AZ111" s="228"/>
      <c r="BA111" s="228"/>
      <c r="BB111" s="228"/>
      <c r="BC111" s="228"/>
      <c r="BD111" s="228"/>
      <c r="BE111" s="228"/>
      <c r="BF111" s="228"/>
      <c r="BG111" s="228"/>
      <c r="BH111" s="228"/>
      <c r="BI111" s="228"/>
      <c r="BJ111" s="228"/>
      <c r="BK111" s="228"/>
      <c r="BL111" s="228"/>
      <c r="BM111" s="228"/>
      <c r="BN111" s="228"/>
      <c r="BO111" s="228"/>
      <c r="BP111" s="228"/>
      <c r="BQ111" s="228"/>
      <c r="BR111" s="228"/>
      <c r="BS111" s="228"/>
      <c r="BT111" s="228"/>
      <c r="BU111" s="228"/>
      <c r="BV111" s="228"/>
      <c r="BW111" s="228"/>
      <c r="BX111" s="228"/>
      <c r="BY111" s="228"/>
      <c r="BZ111" s="228"/>
      <c r="CA111" s="228"/>
      <c r="CB111" s="228"/>
      <c r="CC111" s="228"/>
      <c r="CD111" s="228"/>
      <c r="CE111" s="228"/>
      <c r="CF111" s="228"/>
      <c r="CG111" s="228"/>
      <c r="CH111" s="228"/>
      <c r="CI111" s="228"/>
      <c r="CJ111" s="228"/>
      <c r="CK111" s="228"/>
      <c r="CL111" s="228"/>
      <c r="CM111" s="228"/>
      <c r="CN111" s="228"/>
      <c r="CO111" s="229"/>
    </row>
    <row r="112" spans="2:93" s="155" customFormat="1" ht="5.0999999999999996" customHeight="1">
      <c r="B112" s="175"/>
      <c r="C112" s="156"/>
      <c r="D112" s="156"/>
      <c r="E112" s="156"/>
      <c r="F112" s="156"/>
      <c r="G112" s="156"/>
      <c r="H112" s="156"/>
      <c r="I112" s="156"/>
      <c r="CO112" s="173"/>
    </row>
    <row r="113" spans="2:93" s="155" customFormat="1">
      <c r="B113" s="175" t="s">
        <v>96</v>
      </c>
      <c r="C113" s="156"/>
      <c r="D113" s="156"/>
      <c r="E113" s="156"/>
      <c r="F113" s="156"/>
      <c r="G113" s="156"/>
      <c r="H113" s="156"/>
      <c r="I113" s="156"/>
      <c r="CO113" s="173"/>
    </row>
    <row r="114" spans="2:93" s="155" customFormat="1" ht="5.0999999999999996" customHeight="1" thickBot="1">
      <c r="B114" s="230"/>
      <c r="C114" s="231"/>
      <c r="D114" s="231"/>
      <c r="E114" s="231"/>
      <c r="F114" s="231"/>
      <c r="G114" s="231"/>
      <c r="H114" s="231"/>
      <c r="I114" s="231"/>
      <c r="J114" s="231"/>
      <c r="K114" s="231"/>
      <c r="L114" s="231"/>
      <c r="M114" s="231"/>
      <c r="N114" s="231"/>
      <c r="O114" s="231"/>
      <c r="P114" s="179"/>
      <c r="Q114" s="179"/>
      <c r="R114" s="179"/>
      <c r="S114" s="179"/>
      <c r="T114" s="179"/>
      <c r="U114" s="179"/>
      <c r="V114" s="179"/>
      <c r="W114" s="179"/>
      <c r="X114" s="179"/>
      <c r="Y114" s="179"/>
      <c r="Z114" s="179"/>
      <c r="AA114" s="179"/>
      <c r="AB114" s="179"/>
      <c r="AC114" s="179"/>
      <c r="AD114" s="179"/>
      <c r="AE114" s="179"/>
      <c r="AF114" s="179"/>
      <c r="AG114" s="179"/>
      <c r="AH114" s="179"/>
      <c r="AI114" s="179"/>
      <c r="AJ114" s="179"/>
      <c r="AK114" s="179"/>
      <c r="AL114" s="179"/>
      <c r="AM114" s="179"/>
      <c r="AN114" s="179"/>
      <c r="AO114" s="179"/>
      <c r="AP114" s="179"/>
      <c r="AQ114" s="179"/>
      <c r="AR114" s="179"/>
      <c r="AS114" s="179"/>
      <c r="AT114" s="179"/>
      <c r="AU114" s="179"/>
      <c r="AV114" s="179"/>
      <c r="AW114" s="179"/>
      <c r="AX114" s="179"/>
      <c r="AY114" s="179"/>
      <c r="AZ114" s="179"/>
      <c r="BA114" s="179"/>
      <c r="BB114" s="179"/>
      <c r="BC114" s="179"/>
      <c r="BD114" s="179"/>
      <c r="BE114" s="179"/>
      <c r="BF114" s="179"/>
      <c r="BG114" s="179"/>
      <c r="BH114" s="179"/>
      <c r="BI114" s="179"/>
      <c r="BJ114" s="179"/>
      <c r="BK114" s="179"/>
      <c r="BL114" s="179"/>
      <c r="BM114" s="179"/>
      <c r="BN114" s="179"/>
      <c r="BO114" s="179"/>
      <c r="BP114" s="179"/>
      <c r="BQ114" s="179"/>
      <c r="BR114" s="179"/>
      <c r="BS114" s="179"/>
      <c r="BT114" s="179"/>
      <c r="BU114" s="179"/>
      <c r="BV114" s="179"/>
      <c r="BW114" s="179"/>
      <c r="BX114" s="179"/>
      <c r="BY114" s="179"/>
      <c r="BZ114" s="179"/>
      <c r="CA114" s="179"/>
      <c r="CB114" s="179"/>
      <c r="CC114" s="179"/>
      <c r="CD114" s="179"/>
      <c r="CE114" s="179"/>
      <c r="CF114" s="179"/>
      <c r="CG114" s="179"/>
      <c r="CH114" s="179"/>
      <c r="CI114" s="179"/>
      <c r="CJ114" s="179"/>
      <c r="CK114" s="179"/>
      <c r="CL114" s="179"/>
      <c r="CM114" s="179"/>
      <c r="CN114" s="179"/>
      <c r="CO114" s="181"/>
    </row>
    <row r="115" spans="2:93" s="155" customFormat="1">
      <c r="B115" s="166"/>
      <c r="C115" s="166"/>
      <c r="D115" s="166"/>
      <c r="E115" s="166"/>
      <c r="F115" s="166"/>
      <c r="G115" s="166"/>
      <c r="H115" s="166"/>
      <c r="I115" s="166"/>
      <c r="J115" s="166"/>
      <c r="K115" s="166"/>
      <c r="L115" s="166"/>
      <c r="M115" s="166"/>
      <c r="N115" s="166"/>
      <c r="O115" s="166"/>
    </row>
    <row r="116" spans="2:93" ht="21.75" customHeight="1">
      <c r="B116" s="53" t="s">
        <v>99</v>
      </c>
      <c r="C116" s="53"/>
      <c r="D116" s="53"/>
      <c r="E116" s="53"/>
      <c r="F116" s="53"/>
      <c r="G116" s="53"/>
      <c r="H116" s="53"/>
      <c r="I116" s="53"/>
    </row>
    <row r="117" spans="2:93" ht="5.0999999999999996" customHeight="1">
      <c r="B117" s="53"/>
      <c r="C117" s="53"/>
      <c r="D117" s="53"/>
      <c r="E117" s="53"/>
      <c r="F117" s="53"/>
      <c r="G117" s="53"/>
      <c r="H117" s="53"/>
      <c r="I117" s="53"/>
    </row>
    <row r="118" spans="2:93" ht="18">
      <c r="B118" s="53" t="s">
        <v>100</v>
      </c>
      <c r="C118" s="53"/>
      <c r="D118" s="53"/>
      <c r="E118" s="53"/>
      <c r="F118" s="53"/>
      <c r="G118" s="53"/>
      <c r="H118" s="53"/>
      <c r="I118" s="53"/>
    </row>
    <row r="119" spans="2:93" ht="8.25" customHeight="1">
      <c r="B119" s="53"/>
      <c r="C119" s="53"/>
      <c r="D119" s="53"/>
      <c r="E119" s="53"/>
      <c r="F119" s="53"/>
      <c r="G119" s="53"/>
      <c r="H119" s="53"/>
      <c r="I119" s="53"/>
    </row>
    <row r="120" spans="2:93">
      <c r="B120" s="53"/>
      <c r="C120" s="53"/>
      <c r="D120" s="53"/>
      <c r="E120" s="53"/>
      <c r="F120" s="53"/>
      <c r="G120" s="53"/>
      <c r="H120" s="53"/>
      <c r="I120" s="53"/>
    </row>
    <row r="121" spans="2:93">
      <c r="B121" s="53"/>
      <c r="C121" s="53"/>
      <c r="D121" s="53"/>
      <c r="E121" s="53"/>
      <c r="F121" s="53"/>
      <c r="G121" s="53"/>
      <c r="H121" s="53"/>
      <c r="I121" s="53"/>
    </row>
    <row r="122" spans="2:93">
      <c r="B122" s="53"/>
      <c r="C122" s="53"/>
      <c r="D122" s="53"/>
      <c r="E122" s="53"/>
      <c r="F122" s="53"/>
      <c r="G122" s="53"/>
      <c r="H122" s="53"/>
      <c r="I122" s="53"/>
    </row>
    <row r="123" spans="2:93">
      <c r="B123" s="53"/>
      <c r="C123" s="53"/>
      <c r="D123" s="53"/>
      <c r="E123" s="53"/>
      <c r="F123" s="53"/>
      <c r="G123" s="53"/>
      <c r="H123" s="53"/>
      <c r="I123" s="53"/>
    </row>
    <row r="124" spans="2:93">
      <c r="B124" s="53"/>
      <c r="C124" s="53"/>
      <c r="D124" s="53"/>
      <c r="E124" s="53"/>
      <c r="F124" s="53"/>
      <c r="G124" s="53"/>
      <c r="H124" s="53"/>
      <c r="I124" s="53"/>
    </row>
    <row r="125" spans="2:93">
      <c r="B125" s="53"/>
      <c r="C125" s="53"/>
      <c r="D125" s="53"/>
      <c r="E125" s="53"/>
      <c r="F125" s="53"/>
      <c r="G125" s="53"/>
      <c r="H125" s="53"/>
      <c r="I125" s="53"/>
    </row>
    <row r="126" spans="2:93">
      <c r="B126" s="53"/>
      <c r="C126" s="53"/>
      <c r="D126" s="53"/>
      <c r="E126" s="53"/>
      <c r="F126" s="53"/>
      <c r="G126" s="53"/>
      <c r="H126" s="53"/>
      <c r="I126" s="53"/>
    </row>
    <row r="127" spans="2:93">
      <c r="B127" s="53"/>
      <c r="C127" s="53"/>
      <c r="D127" s="53"/>
      <c r="E127" s="53"/>
      <c r="F127" s="53"/>
      <c r="G127" s="53"/>
      <c r="H127" s="53"/>
      <c r="I127" s="53"/>
    </row>
    <row r="128" spans="2:93">
      <c r="B128" s="53"/>
      <c r="C128" s="53"/>
      <c r="D128" s="53"/>
      <c r="E128" s="53"/>
      <c r="F128" s="53"/>
      <c r="G128" s="53"/>
      <c r="H128" s="53"/>
      <c r="I128" s="53"/>
    </row>
    <row r="129" spans="3:9">
      <c r="C129" s="53"/>
      <c r="D129" s="53"/>
      <c r="E129" s="53"/>
      <c r="F129" s="53"/>
      <c r="G129" s="53"/>
      <c r="H129" s="53"/>
      <c r="I129" s="53"/>
    </row>
  </sheetData>
  <mergeCells count="51">
    <mergeCell ref="BT35:BZ36"/>
    <mergeCell ref="BM28:BZ29"/>
    <mergeCell ref="BH82:CN82"/>
    <mergeCell ref="AB80:BE80"/>
    <mergeCell ref="AB81:BE81"/>
    <mergeCell ref="BC37:BL39"/>
    <mergeCell ref="BM37:CN39"/>
    <mergeCell ref="BC40:CM42"/>
    <mergeCell ref="BH80:CN80"/>
    <mergeCell ref="BH81:CN81"/>
    <mergeCell ref="C51:N51"/>
    <mergeCell ref="R51:AY60"/>
    <mergeCell ref="C52:N60"/>
    <mergeCell ref="CH30:CN32"/>
    <mergeCell ref="C23:N49"/>
    <mergeCell ref="BC33:BL34"/>
    <mergeCell ref="CA33:CG34"/>
    <mergeCell ref="CH33:CN34"/>
    <mergeCell ref="BC35:BL36"/>
    <mergeCell ref="CA35:CG36"/>
    <mergeCell ref="CH35:CN36"/>
    <mergeCell ref="BM30:BS32"/>
    <mergeCell ref="BT30:BZ32"/>
    <mergeCell ref="BM33:BS34"/>
    <mergeCell ref="BT33:BZ34"/>
    <mergeCell ref="BM35:BS36"/>
    <mergeCell ref="B114:O114"/>
    <mergeCell ref="B82:Y82"/>
    <mergeCell ref="B63:CO63"/>
    <mergeCell ref="B93:CO93"/>
    <mergeCell ref="B111:CO111"/>
    <mergeCell ref="B78:CO78"/>
    <mergeCell ref="B80:Y80"/>
    <mergeCell ref="B81:Y81"/>
    <mergeCell ref="AP67:AR76"/>
    <mergeCell ref="B4:CO4"/>
    <mergeCell ref="B6:CO6"/>
    <mergeCell ref="B8:CO8"/>
    <mergeCell ref="R20:AY20"/>
    <mergeCell ref="M67:AO76"/>
    <mergeCell ref="AS67:CN76"/>
    <mergeCell ref="B10:CO10"/>
    <mergeCell ref="B12:CO12"/>
    <mergeCell ref="B14:CO18"/>
    <mergeCell ref="C20:N20"/>
    <mergeCell ref="BC20:CN20"/>
    <mergeCell ref="C22:N22"/>
    <mergeCell ref="R22:AY49"/>
    <mergeCell ref="BC30:BL32"/>
    <mergeCell ref="CA30:CG32"/>
    <mergeCell ref="CA28:CN29"/>
  </mergeCells>
  <phoneticPr fontId="13" type="noConversion"/>
  <pageMargins left="0.39370078740157483" right="0.39370078740157483" top="0.39370078740157483" bottom="0.39370078740157483" header="0.23622047244094491" footer="0.23622047244094491"/>
  <pageSetup paperSize="9" scale="39" orientation="portrait" r:id="rId1"/>
  <headerFooter>
    <oddFooter>&amp;L&amp;CPage &amp;P sur &amp;N&amp;R</oddFooter>
  </headerFooter>
  <drawing r:id="rId2"/>
  <extLst>
    <ext xmlns:mx="http://schemas.microsoft.com/office/mac/excel/2008/main" uri="{64002731-A6B0-56B0-2670-7721B7C09600}">
      <mx:PLV Mode="0" OnePage="0" WScale="7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X184"/>
  <sheetViews>
    <sheetView showGridLines="0" showRowColHeaders="0" zoomScale="85" zoomScaleNormal="85" zoomScaleSheetLayoutView="40" workbookViewId="0">
      <pane xSplit="4" ySplit="10" topLeftCell="K109" activePane="bottomRight" state="frozen"/>
      <selection pane="topRight" activeCell="E1" sqref="E1"/>
      <selection pane="bottomLeft" activeCell="A7" sqref="A7"/>
      <selection pane="bottomRight" activeCell="K30" sqref="K30"/>
    </sheetView>
  </sheetViews>
  <sheetFormatPr defaultColWidth="8.5546875" defaultRowHeight="10.199999999999999"/>
  <cols>
    <col min="1" max="1" width="32.109375" style="1" customWidth="1"/>
    <col min="2" max="2" width="14.33203125" style="55" customWidth="1"/>
    <col min="3" max="3" width="28.88671875" style="2" customWidth="1"/>
    <col min="4" max="4" width="47.5546875" style="9" customWidth="1"/>
    <col min="5" max="5" width="20.5546875" style="1" customWidth="1"/>
    <col min="6" max="6" width="14.6640625" style="2" customWidth="1"/>
    <col min="7" max="7" width="16.6640625" style="1" customWidth="1"/>
    <col min="8" max="8" width="14.109375" style="51" customWidth="1"/>
    <col min="9" max="9" width="20.44140625" style="51" customWidth="1"/>
    <col min="10" max="10" width="14.33203125" style="59" customWidth="1"/>
    <col min="11" max="11" width="20.5546875" style="1" customWidth="1"/>
    <col min="12" max="12" width="13.44140625" style="1" customWidth="1"/>
    <col min="13" max="13" width="14.5546875" style="3" customWidth="1"/>
    <col min="14" max="14" width="12.88671875" style="1" customWidth="1"/>
    <col min="15" max="15" width="18.109375" style="51" customWidth="1"/>
    <col min="16" max="16" width="21" style="51" customWidth="1"/>
    <col min="17" max="17" width="15.6640625" style="1" customWidth="1"/>
    <col min="18" max="18" width="14.6640625" style="1" customWidth="1"/>
    <col min="19" max="19" width="19" style="1" customWidth="1"/>
    <col min="20" max="20" width="14.5546875" style="1" customWidth="1"/>
    <col min="21" max="21" width="14.44140625" style="1" customWidth="1"/>
    <col min="22" max="22" width="15.6640625" style="1" customWidth="1"/>
    <col min="23" max="23" width="16.88671875" style="1" customWidth="1"/>
    <col min="24" max="24" width="34.88671875" style="9" customWidth="1"/>
    <col min="25" max="25" width="44.88671875" style="9" customWidth="1"/>
    <col min="26" max="26" width="2.88671875" style="1" customWidth="1"/>
    <col min="27" max="16384" width="8.5546875" style="1"/>
  </cols>
  <sheetData>
    <row r="1" spans="1:50" s="10" customFormat="1" ht="21.9" customHeight="1">
      <c r="A1" s="222" t="s">
        <v>159</v>
      </c>
      <c r="B1" s="70"/>
      <c r="H1" s="43"/>
      <c r="I1" s="43"/>
      <c r="J1" s="56"/>
      <c r="O1" s="43"/>
      <c r="P1" s="43"/>
    </row>
    <row r="2" spans="1:50" s="10" customFormat="1" ht="51.9" customHeight="1">
      <c r="A2" s="309" t="s">
        <v>160</v>
      </c>
      <c r="B2" s="309"/>
      <c r="C2" s="309"/>
      <c r="D2" s="309"/>
      <c r="E2" s="202"/>
      <c r="F2" s="202"/>
      <c r="G2" s="202"/>
      <c r="H2" s="203"/>
      <c r="I2" s="43"/>
      <c r="J2" s="56"/>
      <c r="O2" s="43"/>
      <c r="P2" s="43"/>
    </row>
    <row r="3" spans="1:50" s="14" customFormat="1" ht="4.5" customHeight="1" thickBot="1">
      <c r="B3" s="45"/>
      <c r="C3" s="15"/>
      <c r="D3" s="16"/>
      <c r="F3" s="15"/>
      <c r="H3" s="49"/>
      <c r="I3" s="49"/>
      <c r="J3" s="57"/>
      <c r="M3" s="17"/>
      <c r="O3" s="49"/>
      <c r="P3" s="49"/>
      <c r="X3" s="16"/>
      <c r="Y3" s="16"/>
    </row>
    <row r="4" spans="1:50" s="204" customFormat="1" ht="15" customHeight="1">
      <c r="A4" s="13" t="s">
        <v>113</v>
      </c>
      <c r="B4" s="60"/>
      <c r="C4" s="13" t="s">
        <v>112</v>
      </c>
      <c r="D4" s="62"/>
      <c r="H4" s="205"/>
      <c r="I4" s="205"/>
      <c r="J4" s="319" t="s">
        <v>155</v>
      </c>
      <c r="K4" s="320"/>
      <c r="L4" s="320"/>
      <c r="M4" s="320"/>
      <c r="N4" s="321"/>
      <c r="O4" s="205"/>
      <c r="P4" s="205"/>
    </row>
    <row r="5" spans="1:50" s="204" customFormat="1" ht="17.25" customHeight="1">
      <c r="A5" s="13" t="s">
        <v>17</v>
      </c>
      <c r="B5" s="61"/>
      <c r="C5" s="13" t="s">
        <v>26</v>
      </c>
      <c r="D5" s="63"/>
      <c r="H5" s="205"/>
      <c r="I5" s="205"/>
      <c r="J5" s="322" t="s">
        <v>156</v>
      </c>
      <c r="K5" s="323"/>
      <c r="L5" s="326" t="s">
        <v>157</v>
      </c>
      <c r="M5" s="326"/>
      <c r="N5" s="327"/>
      <c r="O5" s="205"/>
      <c r="P5" s="205"/>
      <c r="R5" s="331" t="s">
        <v>158</v>
      </c>
      <c r="S5" s="332"/>
    </row>
    <row r="6" spans="1:50" s="14" customFormat="1" ht="25.5" customHeight="1">
      <c r="A6" s="206"/>
      <c r="B6" s="207"/>
      <c r="C6" s="208"/>
      <c r="D6" s="208"/>
      <c r="E6" s="208"/>
      <c r="F6" s="208"/>
      <c r="G6" s="208"/>
      <c r="H6" s="209"/>
      <c r="I6" s="209"/>
      <c r="J6" s="324"/>
      <c r="K6" s="325"/>
      <c r="L6" s="328"/>
      <c r="M6" s="328"/>
      <c r="N6" s="329"/>
      <c r="O6" s="209"/>
      <c r="P6" s="50"/>
      <c r="Q6" s="19"/>
      <c r="R6" s="333"/>
      <c r="S6" s="334"/>
      <c r="U6" s="19"/>
      <c r="V6" s="19"/>
      <c r="W6" s="19"/>
      <c r="X6" s="20"/>
      <c r="Y6" s="20"/>
    </row>
    <row r="7" spans="1:50" s="14" customFormat="1" ht="5.25" customHeight="1">
      <c r="A7" s="206"/>
      <c r="B7" s="207"/>
      <c r="C7" s="208"/>
      <c r="D7" s="208"/>
      <c r="E7" s="208"/>
      <c r="F7" s="208"/>
      <c r="G7" s="208"/>
      <c r="H7" s="209"/>
      <c r="I7" s="209"/>
      <c r="J7" s="221"/>
      <c r="K7" s="221"/>
      <c r="L7" s="208"/>
      <c r="M7" s="208"/>
      <c r="N7" s="208"/>
      <c r="O7" s="209"/>
      <c r="P7" s="50"/>
      <c r="Q7" s="19"/>
      <c r="R7" s="19"/>
      <c r="S7" s="19"/>
      <c r="T7" s="19"/>
      <c r="U7" s="19"/>
      <c r="V7" s="19"/>
      <c r="W7" s="19"/>
      <c r="X7" s="20"/>
      <c r="Y7" s="20"/>
    </row>
    <row r="8" spans="1:50" s="21" customFormat="1" ht="31.5" customHeight="1">
      <c r="A8" s="314" t="s">
        <v>104</v>
      </c>
      <c r="B8" s="314"/>
      <c r="C8" s="314"/>
      <c r="D8" s="314"/>
      <c r="E8" s="315"/>
      <c r="F8" s="315"/>
      <c r="G8" s="315"/>
      <c r="H8" s="312" t="s">
        <v>25</v>
      </c>
      <c r="I8" s="312"/>
      <c r="J8" s="312"/>
      <c r="K8" s="308" t="s">
        <v>24</v>
      </c>
      <c r="L8" s="308"/>
      <c r="M8" s="308"/>
      <c r="N8" s="308"/>
      <c r="O8" s="317" t="s">
        <v>23</v>
      </c>
      <c r="P8" s="317"/>
      <c r="Q8" s="318" t="s">
        <v>22</v>
      </c>
      <c r="R8" s="318"/>
      <c r="S8" s="318"/>
      <c r="T8" s="318"/>
      <c r="U8" s="330" t="s">
        <v>21</v>
      </c>
      <c r="V8" s="330"/>
      <c r="W8" s="330"/>
      <c r="X8" s="316" t="s">
        <v>20</v>
      </c>
      <c r="Y8" s="316"/>
    </row>
    <row r="9" spans="1:50" s="21" customFormat="1" ht="42" customHeight="1">
      <c r="A9" s="310" t="s">
        <v>169</v>
      </c>
      <c r="B9" s="313" t="s">
        <v>114</v>
      </c>
      <c r="C9" s="313" t="s">
        <v>118</v>
      </c>
      <c r="D9" s="310" t="s">
        <v>119</v>
      </c>
      <c r="E9" s="310" t="s">
        <v>120</v>
      </c>
      <c r="F9" s="313" t="s">
        <v>121</v>
      </c>
      <c r="G9" s="310" t="s">
        <v>122</v>
      </c>
      <c r="H9" s="310" t="s">
        <v>123</v>
      </c>
      <c r="I9" s="306" t="s">
        <v>124</v>
      </c>
      <c r="J9" s="311" t="s">
        <v>125</v>
      </c>
      <c r="K9" s="310" t="s">
        <v>168</v>
      </c>
      <c r="L9" s="310" t="s">
        <v>126</v>
      </c>
      <c r="M9" s="310" t="s">
        <v>127</v>
      </c>
      <c r="N9" s="310" t="s">
        <v>128</v>
      </c>
      <c r="O9" s="310" t="s">
        <v>129</v>
      </c>
      <c r="P9" s="310" t="s">
        <v>130</v>
      </c>
      <c r="Q9" s="310" t="s">
        <v>131</v>
      </c>
      <c r="R9" s="310" t="s">
        <v>132</v>
      </c>
      <c r="S9" s="310" t="s">
        <v>133</v>
      </c>
      <c r="T9" s="310" t="s">
        <v>134</v>
      </c>
      <c r="U9" s="310" t="s">
        <v>135</v>
      </c>
      <c r="V9" s="310" t="s">
        <v>136</v>
      </c>
      <c r="W9" s="310" t="s">
        <v>137</v>
      </c>
      <c r="X9" s="310" t="s">
        <v>138</v>
      </c>
      <c r="Y9" s="310" t="s">
        <v>139</v>
      </c>
    </row>
    <row r="10" spans="1:50" s="21" customFormat="1" ht="16.5" customHeight="1" thickBot="1">
      <c r="A10" s="310"/>
      <c r="B10" s="313"/>
      <c r="C10" s="313"/>
      <c r="D10" s="310"/>
      <c r="E10" s="310"/>
      <c r="F10" s="313"/>
      <c r="G10" s="310"/>
      <c r="H10" s="310"/>
      <c r="I10" s="307"/>
      <c r="J10" s="311"/>
      <c r="K10" s="310"/>
      <c r="L10" s="310"/>
      <c r="M10" s="310"/>
      <c r="N10" s="310"/>
      <c r="O10" s="310"/>
      <c r="P10" s="310"/>
      <c r="Q10" s="310"/>
      <c r="R10" s="310"/>
      <c r="S10" s="310"/>
      <c r="T10" s="310"/>
      <c r="U10" s="310"/>
      <c r="V10" s="310"/>
      <c r="W10" s="310"/>
      <c r="X10" s="310"/>
      <c r="Y10" s="310"/>
    </row>
    <row r="11" spans="1:50" s="27" customFormat="1" ht="39.9" customHeight="1">
      <c r="A11" s="71" t="s">
        <v>19</v>
      </c>
      <c r="B11" s="72" t="s">
        <v>50</v>
      </c>
      <c r="C11" s="73" t="s">
        <v>44</v>
      </c>
      <c r="D11" s="73" t="s">
        <v>49</v>
      </c>
      <c r="E11" s="64" t="s">
        <v>39</v>
      </c>
      <c r="F11" s="74">
        <v>42644</v>
      </c>
      <c r="G11" s="65" t="s">
        <v>147</v>
      </c>
      <c r="H11" s="75">
        <v>6.6</v>
      </c>
      <c r="I11" s="76">
        <v>0.5</v>
      </c>
      <c r="J11" s="77">
        <f>IF(H11*I11=0,"Formula",H11*I11)</f>
        <v>3.3</v>
      </c>
      <c r="K11" s="66" t="s">
        <v>2</v>
      </c>
      <c r="L11" s="76"/>
      <c r="M11" s="78" t="str">
        <f>IFERROR(CHOOSE(MATCH(K11,{"Coal","Diesel","Fuel oil","Kerosene","LPG","Natural gas","Wood deforested","Wood reforested","Other"},0),96.3,74.1,77.4,71.5,63.1,56.1,109.6,0,"Add details in last column"),"Formula")</f>
        <v>Formula</v>
      </c>
      <c r="N11" s="79" t="str">
        <f>IFERROR(L11*M11/1000,"Formula")</f>
        <v>Formula</v>
      </c>
      <c r="O11" s="80"/>
      <c r="P11" s="81"/>
      <c r="Q11" s="82"/>
      <c r="R11" s="83"/>
      <c r="S11" s="84"/>
      <c r="T11" s="85"/>
      <c r="U11" s="86">
        <v>2400</v>
      </c>
      <c r="V11" s="87">
        <v>700</v>
      </c>
      <c r="W11" s="79">
        <f>IFERROR(U11/V11,"Formula")</f>
        <v>3.4285714285714284</v>
      </c>
      <c r="X11" s="82"/>
      <c r="Y11" s="88" t="s">
        <v>51</v>
      </c>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row>
    <row r="12" spans="1:50" s="28" customFormat="1" ht="39.9" customHeight="1">
      <c r="A12" s="71"/>
      <c r="B12" s="72"/>
      <c r="C12" s="73"/>
      <c r="D12" s="73" t="s">
        <v>46</v>
      </c>
      <c r="E12" s="64" t="s">
        <v>40</v>
      </c>
      <c r="F12" s="74">
        <v>43070</v>
      </c>
      <c r="G12" s="65" t="s">
        <v>148</v>
      </c>
      <c r="H12" s="75"/>
      <c r="I12" s="76"/>
      <c r="J12" s="77" t="str">
        <f t="shared" ref="J12:J27" si="0">IF(H12*I12=0,"Formula",H12*I12)</f>
        <v>Formula</v>
      </c>
      <c r="K12" s="66" t="s">
        <v>47</v>
      </c>
      <c r="L12" s="76">
        <v>1860</v>
      </c>
      <c r="M12" s="78" t="str">
        <f>IFERROR(CHOOSE(MATCH(K12,{"Coal","Diesel","Fuel oil","Kerosene","LPG","Natural gas","Wood deforested","Wood reforested","Other"},0),96.3,74.1,77.4,71.5,63.1,56.1,109.6,0,"Add details in last column"),"Formula")</f>
        <v>Formula</v>
      </c>
      <c r="N12" s="79" t="str">
        <f t="shared" ref="N12:N27" si="1">IFERROR(L12*M12/1000,"Formula")</f>
        <v>Formula</v>
      </c>
      <c r="O12" s="80"/>
      <c r="P12" s="81"/>
      <c r="Q12" s="82" t="s">
        <v>179</v>
      </c>
      <c r="R12" s="83">
        <v>60</v>
      </c>
      <c r="S12" s="84"/>
      <c r="T12" s="85"/>
      <c r="U12" s="86">
        <v>24000</v>
      </c>
      <c r="V12" s="87">
        <v>4000</v>
      </c>
      <c r="W12" s="79">
        <f t="shared" ref="W12:W27" si="2">IFERROR(U12/V12,"Formula")</f>
        <v>6</v>
      </c>
      <c r="X12" s="82"/>
      <c r="Y12" s="88" t="s">
        <v>48</v>
      </c>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row>
    <row r="13" spans="1:50" s="28" customFormat="1" ht="39.9" customHeight="1">
      <c r="A13" s="71"/>
      <c r="B13" s="72"/>
      <c r="C13" s="73"/>
      <c r="D13" s="73" t="s">
        <v>52</v>
      </c>
      <c r="E13" s="64" t="s">
        <v>41</v>
      </c>
      <c r="F13" s="74" t="s">
        <v>42</v>
      </c>
      <c r="G13" s="65" t="s">
        <v>180</v>
      </c>
      <c r="H13" s="75"/>
      <c r="I13" s="76"/>
      <c r="J13" s="77" t="str">
        <f t="shared" si="0"/>
        <v>Formula</v>
      </c>
      <c r="K13" s="66" t="s">
        <v>181</v>
      </c>
      <c r="L13" s="76"/>
      <c r="M13" s="78" t="str">
        <f>IFERROR(CHOOSE(MATCH(K13,{"Coal","Diesel","Fuel oil","Kerosene","LPG","Natural gas","Wood deforested","Wood reforested","Other"},0),96.3,74.1,77.4,71.5,63.1,56.1,109.6,0,"Add details in last column"),"Formula")</f>
        <v>Formula</v>
      </c>
      <c r="N13" s="79" t="str">
        <f t="shared" si="1"/>
        <v>Formula</v>
      </c>
      <c r="O13" s="80"/>
      <c r="P13" s="81"/>
      <c r="Q13" s="82"/>
      <c r="R13" s="83"/>
      <c r="S13" s="84"/>
      <c r="T13" s="85"/>
      <c r="U13" s="86">
        <v>15000</v>
      </c>
      <c r="V13" s="87"/>
      <c r="W13" s="79" t="str">
        <f t="shared" si="2"/>
        <v>Formula</v>
      </c>
      <c r="X13" s="82" t="s">
        <v>53</v>
      </c>
      <c r="Y13" s="88" t="s">
        <v>54</v>
      </c>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row>
    <row r="14" spans="1:50" s="28" customFormat="1" ht="39.9" customHeight="1">
      <c r="A14" s="71" t="s">
        <v>18</v>
      </c>
      <c r="B14" s="72" t="s">
        <v>43</v>
      </c>
      <c r="C14" s="73" t="s">
        <v>45</v>
      </c>
      <c r="D14" s="73" t="s">
        <v>57</v>
      </c>
      <c r="E14" s="64" t="s">
        <v>182</v>
      </c>
      <c r="F14" s="74" t="s">
        <v>183</v>
      </c>
      <c r="G14" s="65" t="s">
        <v>184</v>
      </c>
      <c r="H14" s="75"/>
      <c r="I14" s="76"/>
      <c r="J14" s="77" t="str">
        <f t="shared" si="0"/>
        <v>Formula</v>
      </c>
      <c r="K14" s="66" t="s">
        <v>185</v>
      </c>
      <c r="L14" s="76"/>
      <c r="M14" s="78" t="str">
        <f>IFERROR(CHOOSE(MATCH(K14,{"Coal","Diesel","Fuel oil","Kerosene","LPG","Natural gas","Wood deforested","Wood reforested","Other"},0),96.3,74.1,77.4,71.5,63.1,56.1,109.6,0,"Add details in last column"),"Formula")</f>
        <v>Formula</v>
      </c>
      <c r="N14" s="79" t="str">
        <f t="shared" si="1"/>
        <v>Formula</v>
      </c>
      <c r="O14" s="80">
        <v>1500</v>
      </c>
      <c r="P14" s="81" t="s">
        <v>58</v>
      </c>
      <c r="Q14" s="82"/>
      <c r="R14" s="83"/>
      <c r="S14" s="84"/>
      <c r="T14" s="85"/>
      <c r="U14" s="86">
        <v>28000</v>
      </c>
      <c r="V14" s="87">
        <v>7000</v>
      </c>
      <c r="W14" s="79">
        <f t="shared" si="2"/>
        <v>4</v>
      </c>
      <c r="X14" s="82"/>
      <c r="Y14" s="88" t="s">
        <v>59</v>
      </c>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row>
    <row r="15" spans="1:50" s="28" customFormat="1" ht="39.9" customHeight="1" thickBot="1">
      <c r="A15" s="89"/>
      <c r="B15" s="90"/>
      <c r="C15" s="91"/>
      <c r="D15" s="91" t="s">
        <v>55</v>
      </c>
      <c r="E15" s="67" t="s">
        <v>56</v>
      </c>
      <c r="F15" s="92">
        <v>42887</v>
      </c>
      <c r="G15" s="68" t="s">
        <v>186</v>
      </c>
      <c r="H15" s="93">
        <v>1.2</v>
      </c>
      <c r="I15" s="94">
        <v>0.5</v>
      </c>
      <c r="J15" s="95">
        <f t="shared" si="0"/>
        <v>0.6</v>
      </c>
      <c r="K15" s="69" t="s">
        <v>187</v>
      </c>
      <c r="L15" s="94"/>
      <c r="M15" s="96" t="str">
        <f>IFERROR(CHOOSE(MATCH(K15,{"Coal","Diesel","Fuel oil","Kerosene","LPG","Natural gas","Wood deforested","Wood reforested","Other"},0),96.3,74.1,77.4,71.5,63.1,56.1,109.6,0,"Add details in last column"),"Formula")</f>
        <v>Formula</v>
      </c>
      <c r="N15" s="97" t="str">
        <f t="shared" si="1"/>
        <v>Formula</v>
      </c>
      <c r="O15" s="98"/>
      <c r="P15" s="99"/>
      <c r="Q15" s="100"/>
      <c r="R15" s="101"/>
      <c r="S15" s="102"/>
      <c r="T15" s="103"/>
      <c r="U15" s="104">
        <v>50</v>
      </c>
      <c r="V15" s="105">
        <v>100</v>
      </c>
      <c r="W15" s="97">
        <f t="shared" si="2"/>
        <v>0.5</v>
      </c>
      <c r="X15" s="100"/>
      <c r="Y15" s="10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row>
    <row r="16" spans="1:50" s="25" customFormat="1" ht="39.9" customHeight="1">
      <c r="A16" s="107"/>
      <c r="B16" s="108"/>
      <c r="C16" s="109"/>
      <c r="D16" s="109"/>
      <c r="E16" s="110" t="s">
        <v>188</v>
      </c>
      <c r="F16" s="111"/>
      <c r="G16" s="112" t="s">
        <v>189</v>
      </c>
      <c r="H16" s="113"/>
      <c r="I16" s="114"/>
      <c r="J16" s="115" t="str">
        <f t="shared" ref="J16:J20" si="3">IF(H16*I16=0,"Formula",H16*I16)</f>
        <v>Formula</v>
      </c>
      <c r="K16" s="116" t="s">
        <v>513</v>
      </c>
      <c r="L16" s="114"/>
      <c r="M16" s="117" t="str">
        <f>IFERROR(CHOOSE(MATCH(K16,{"Coal","Diesel","Fuel oil","Kerosene","LPG","Natural gas","Wood deforested","Wood reforested","Other"},0),96.3,74.1,77.4,71.5,63.1,56.1,109.6,0,"Add details in last column"),"Formula")</f>
        <v>Formula</v>
      </c>
      <c r="N16" s="118" t="str">
        <f t="shared" ref="N16:N20" si="4">IFERROR(L16*M16/1000,"Formula")</f>
        <v>Formula</v>
      </c>
      <c r="O16" s="119"/>
      <c r="P16" s="120"/>
      <c r="Q16" s="121"/>
      <c r="R16" s="122"/>
      <c r="S16" s="123"/>
      <c r="T16" s="124"/>
      <c r="U16" s="125"/>
      <c r="V16" s="126"/>
      <c r="W16" s="118" t="str">
        <f t="shared" ref="W16:W20" si="5">IFERROR(U16/V16,"Formula")</f>
        <v>Formula</v>
      </c>
      <c r="X16" s="121"/>
      <c r="Y16" s="127"/>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row>
    <row r="17" spans="1:50" s="25" customFormat="1" ht="39.9" customHeight="1">
      <c r="A17" s="107"/>
      <c r="B17" s="129"/>
      <c r="C17" s="130"/>
      <c r="D17" s="130"/>
      <c r="E17" s="131" t="s">
        <v>190</v>
      </c>
      <c r="F17" s="132"/>
      <c r="G17" s="133" t="s">
        <v>191</v>
      </c>
      <c r="H17" s="134"/>
      <c r="I17" s="135"/>
      <c r="J17" s="136" t="str">
        <f t="shared" si="3"/>
        <v>Formula</v>
      </c>
      <c r="K17" s="137" t="s">
        <v>192</v>
      </c>
      <c r="L17" s="135"/>
      <c r="M17" s="138" t="str">
        <f>IFERROR(CHOOSE(MATCH(K17,{"Coal","Diesel","Fuel oil","Kerosene","LPG","Natural gas","Wood deforested","Wood reforested","Other"},0),96.3,74.1,77.4,71.5,63.1,56.1,109.6,0,"Add details in last column"),"Formula")</f>
        <v>Formula</v>
      </c>
      <c r="N17" s="139" t="str">
        <f t="shared" si="4"/>
        <v>Formula</v>
      </c>
      <c r="O17" s="140"/>
      <c r="P17" s="141"/>
      <c r="Q17" s="142"/>
      <c r="R17" s="143"/>
      <c r="S17" s="144"/>
      <c r="T17" s="145"/>
      <c r="U17" s="146"/>
      <c r="V17" s="147"/>
      <c r="W17" s="139" t="str">
        <f t="shared" si="5"/>
        <v>Formula</v>
      </c>
      <c r="X17" s="142"/>
      <c r="Y17" s="14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row>
    <row r="18" spans="1:50" s="25" customFormat="1" ht="39.9" customHeight="1">
      <c r="A18" s="128"/>
      <c r="B18" s="129"/>
      <c r="C18" s="130"/>
      <c r="D18" s="130"/>
      <c r="E18" s="131" t="s">
        <v>193</v>
      </c>
      <c r="F18" s="132"/>
      <c r="G18" s="133" t="s">
        <v>194</v>
      </c>
      <c r="H18" s="134"/>
      <c r="I18" s="135"/>
      <c r="J18" s="136" t="str">
        <f t="shared" si="3"/>
        <v>Formula</v>
      </c>
      <c r="K18" s="137" t="s">
        <v>195</v>
      </c>
      <c r="L18" s="135"/>
      <c r="M18" s="138" t="str">
        <f>IFERROR(CHOOSE(MATCH(K18,{"Coal","Diesel","Fuel oil","Kerosene","LPG","Natural gas","Wood deforested","Wood reforested","Other"},0),96.3,74.1,77.4,71.5,63.1,56.1,109.6,0,"Add details in last column"),"Formula")</f>
        <v>Formula</v>
      </c>
      <c r="N18" s="139" t="str">
        <f t="shared" si="4"/>
        <v>Formula</v>
      </c>
      <c r="O18" s="140"/>
      <c r="P18" s="141"/>
      <c r="Q18" s="142"/>
      <c r="R18" s="143"/>
      <c r="S18" s="144"/>
      <c r="T18" s="145"/>
      <c r="U18" s="146"/>
      <c r="V18" s="147"/>
      <c r="W18" s="139" t="str">
        <f t="shared" si="5"/>
        <v>Formula</v>
      </c>
      <c r="X18" s="142"/>
      <c r="Y18" s="14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row>
    <row r="19" spans="1:50" s="25" customFormat="1" ht="39.9" customHeight="1">
      <c r="A19" s="128"/>
      <c r="B19" s="129"/>
      <c r="C19" s="130"/>
      <c r="D19" s="130"/>
      <c r="E19" s="131" t="s">
        <v>196</v>
      </c>
      <c r="F19" s="132"/>
      <c r="G19" s="133" t="s">
        <v>197</v>
      </c>
      <c r="H19" s="134"/>
      <c r="I19" s="135"/>
      <c r="J19" s="136" t="str">
        <f t="shared" si="3"/>
        <v>Formula</v>
      </c>
      <c r="K19" s="137" t="s">
        <v>198</v>
      </c>
      <c r="L19" s="135"/>
      <c r="M19" s="138" t="str">
        <f>IFERROR(CHOOSE(MATCH(K19,{"Coal","Diesel","Fuel oil","Kerosene","LPG","Natural gas","Wood deforested","Wood reforested","Other"},0),96.3,74.1,77.4,71.5,63.1,56.1,109.6,0,"Add details in last column"),"Formula")</f>
        <v>Formula</v>
      </c>
      <c r="N19" s="139" t="str">
        <f t="shared" si="4"/>
        <v>Formula</v>
      </c>
      <c r="O19" s="140"/>
      <c r="P19" s="141"/>
      <c r="Q19" s="142"/>
      <c r="R19" s="143"/>
      <c r="S19" s="144"/>
      <c r="T19" s="145"/>
      <c r="U19" s="146"/>
      <c r="V19" s="147"/>
      <c r="W19" s="139" t="str">
        <f t="shared" si="5"/>
        <v>Formula</v>
      </c>
      <c r="X19" s="142"/>
      <c r="Y19" s="14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row>
    <row r="20" spans="1:50" s="25" customFormat="1" ht="39.9" customHeight="1">
      <c r="A20" s="128"/>
      <c r="B20" s="129"/>
      <c r="C20" s="130"/>
      <c r="D20" s="130"/>
      <c r="E20" s="131" t="s">
        <v>199</v>
      </c>
      <c r="F20" s="132"/>
      <c r="G20" s="133" t="s">
        <v>200</v>
      </c>
      <c r="H20" s="134"/>
      <c r="I20" s="135"/>
      <c r="J20" s="136" t="str">
        <f t="shared" si="3"/>
        <v>Formula</v>
      </c>
      <c r="K20" s="137" t="s">
        <v>201</v>
      </c>
      <c r="L20" s="135"/>
      <c r="M20" s="138" t="str">
        <f>IFERROR(CHOOSE(MATCH(K20,{"Coal","Diesel","Fuel oil","Kerosene","LPG","Natural gas","Wood deforested","Wood reforested","Other"},0),96.3,74.1,77.4,71.5,63.1,56.1,109.6,0,"Add details in last column"),"Formula")</f>
        <v>Formula</v>
      </c>
      <c r="N20" s="139" t="str">
        <f t="shared" si="4"/>
        <v>Formula</v>
      </c>
      <c r="O20" s="140"/>
      <c r="P20" s="141"/>
      <c r="Q20" s="142"/>
      <c r="R20" s="143"/>
      <c r="S20" s="144"/>
      <c r="T20" s="145"/>
      <c r="U20" s="146"/>
      <c r="V20" s="147"/>
      <c r="W20" s="139" t="str">
        <f t="shared" si="5"/>
        <v>Formula</v>
      </c>
      <c r="X20" s="142"/>
      <c r="Y20" s="14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row>
    <row r="21" spans="1:50" s="25" customFormat="1" ht="39.9" customHeight="1">
      <c r="A21" s="128"/>
      <c r="B21" s="129"/>
      <c r="C21" s="130"/>
      <c r="D21" s="130"/>
      <c r="E21" s="131" t="s">
        <v>202</v>
      </c>
      <c r="F21" s="132"/>
      <c r="G21" s="133" t="s">
        <v>203</v>
      </c>
      <c r="H21" s="134"/>
      <c r="I21" s="135"/>
      <c r="J21" s="136" t="str">
        <f t="shared" si="0"/>
        <v>Formula</v>
      </c>
      <c r="K21" s="137" t="s">
        <v>204</v>
      </c>
      <c r="L21" s="135"/>
      <c r="M21" s="138" t="str">
        <f>IFERROR(CHOOSE(MATCH(K21,{"Coal","Diesel","Fuel oil","Kerosene","LPG","Natural gas","Wood deforested","Wood reforested","Other"},0),96.3,74.1,77.4,71.5,63.1,56.1,109.6,0,"Add details in last column"),"Formula")</f>
        <v>Formula</v>
      </c>
      <c r="N21" s="139" t="str">
        <f t="shared" si="1"/>
        <v>Formula</v>
      </c>
      <c r="O21" s="140"/>
      <c r="P21" s="141"/>
      <c r="Q21" s="142"/>
      <c r="R21" s="143"/>
      <c r="S21" s="144"/>
      <c r="T21" s="145"/>
      <c r="U21" s="146"/>
      <c r="V21" s="147"/>
      <c r="W21" s="139" t="str">
        <f t="shared" si="2"/>
        <v>Formula</v>
      </c>
      <c r="X21" s="142"/>
      <c r="Y21" s="14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row>
    <row r="22" spans="1:50" s="24" customFormat="1" ht="39.9" customHeight="1">
      <c r="A22" s="107"/>
      <c r="B22" s="108"/>
      <c r="C22" s="109"/>
      <c r="D22" s="109"/>
      <c r="E22" s="110" t="s">
        <v>205</v>
      </c>
      <c r="F22" s="111"/>
      <c r="G22" s="133" t="s">
        <v>206</v>
      </c>
      <c r="H22" s="113"/>
      <c r="I22" s="114"/>
      <c r="J22" s="136" t="str">
        <f t="shared" si="0"/>
        <v>Formula</v>
      </c>
      <c r="K22" s="116" t="s">
        <v>207</v>
      </c>
      <c r="L22" s="114"/>
      <c r="M22" s="117" t="str">
        <f>IFERROR(CHOOSE(MATCH(K22,{"Coal","Diesel","Fuel oil","Kerosene","LPG","Natural gas","Wood deforested","Wood reforested","Other"},0),96.3,74.1,77.4,71.5,63.1,56.1,109.6,0,"Add details in last column"),"Formula")</f>
        <v>Formula</v>
      </c>
      <c r="N22" s="118" t="str">
        <f t="shared" si="1"/>
        <v>Formula</v>
      </c>
      <c r="O22" s="119"/>
      <c r="P22" s="120"/>
      <c r="Q22" s="121"/>
      <c r="R22" s="122"/>
      <c r="S22" s="123"/>
      <c r="T22" s="124"/>
      <c r="U22" s="125"/>
      <c r="V22" s="126"/>
      <c r="W22" s="118" t="str">
        <f t="shared" si="2"/>
        <v>Formula</v>
      </c>
      <c r="X22" s="121"/>
      <c r="Y22" s="127"/>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row>
    <row r="23" spans="1:50" s="24" customFormat="1" ht="39.9" customHeight="1">
      <c r="A23" s="128"/>
      <c r="B23" s="129"/>
      <c r="C23" s="130"/>
      <c r="D23" s="130"/>
      <c r="E23" s="131" t="s">
        <v>208</v>
      </c>
      <c r="F23" s="132"/>
      <c r="G23" s="133" t="s">
        <v>209</v>
      </c>
      <c r="H23" s="134"/>
      <c r="I23" s="135"/>
      <c r="J23" s="136" t="str">
        <f t="shared" si="0"/>
        <v>Formula</v>
      </c>
      <c r="K23" s="137" t="s">
        <v>210</v>
      </c>
      <c r="L23" s="135"/>
      <c r="M23" s="138" t="str">
        <f>IFERROR(CHOOSE(MATCH(K23,{"Coal","Diesel","Fuel oil","Kerosene","LPG","Natural gas","Wood deforested","Wood reforested","Other"},0),96.3,74.1,77.4,71.5,63.1,56.1,109.6,0,"Add details in last column"),"Formula")</f>
        <v>Formula</v>
      </c>
      <c r="N23" s="139" t="str">
        <f t="shared" si="1"/>
        <v>Formula</v>
      </c>
      <c r="O23" s="140"/>
      <c r="P23" s="141"/>
      <c r="Q23" s="142"/>
      <c r="R23" s="143"/>
      <c r="S23" s="144"/>
      <c r="T23" s="145"/>
      <c r="U23" s="146"/>
      <c r="V23" s="147"/>
      <c r="W23" s="139" t="str">
        <f t="shared" si="2"/>
        <v>Formula</v>
      </c>
      <c r="X23" s="142"/>
      <c r="Y23" s="14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row>
    <row r="24" spans="1:50" s="24" customFormat="1" ht="39.9" customHeight="1">
      <c r="A24" s="128"/>
      <c r="B24" s="129"/>
      <c r="C24" s="130"/>
      <c r="D24" s="130"/>
      <c r="E24" s="131" t="s">
        <v>211</v>
      </c>
      <c r="F24" s="132"/>
      <c r="G24" s="133" t="s">
        <v>212</v>
      </c>
      <c r="H24" s="134"/>
      <c r="I24" s="135"/>
      <c r="J24" s="136" t="str">
        <f t="shared" si="0"/>
        <v>Formula</v>
      </c>
      <c r="K24" s="137" t="s">
        <v>213</v>
      </c>
      <c r="L24" s="135"/>
      <c r="M24" s="138" t="str">
        <f>IFERROR(CHOOSE(MATCH(K24,{"Coal","Diesel","Fuel oil","Kerosene","LPG","Natural gas","Wood deforested","Wood reforested","Other"},0),96.3,74.1,77.4,71.5,63.1,56.1,109.6,0,"Add details in last column"),"Formula")</f>
        <v>Formula</v>
      </c>
      <c r="N24" s="139" t="str">
        <f t="shared" si="1"/>
        <v>Formula</v>
      </c>
      <c r="O24" s="140"/>
      <c r="P24" s="141"/>
      <c r="Q24" s="142"/>
      <c r="R24" s="143"/>
      <c r="S24" s="144"/>
      <c r="T24" s="145"/>
      <c r="U24" s="146"/>
      <c r="V24" s="147"/>
      <c r="W24" s="139" t="str">
        <f t="shared" si="2"/>
        <v>Formula</v>
      </c>
      <c r="X24" s="142"/>
      <c r="Y24" s="14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row>
    <row r="25" spans="1:50" s="24" customFormat="1" ht="39.9" customHeight="1">
      <c r="A25" s="128"/>
      <c r="B25" s="129"/>
      <c r="C25" s="130"/>
      <c r="D25" s="130"/>
      <c r="E25" s="131" t="s">
        <v>214</v>
      </c>
      <c r="F25" s="132"/>
      <c r="G25" s="133" t="s">
        <v>215</v>
      </c>
      <c r="H25" s="134"/>
      <c r="I25" s="135"/>
      <c r="J25" s="136" t="str">
        <f t="shared" si="0"/>
        <v>Formula</v>
      </c>
      <c r="K25" s="137" t="s">
        <v>216</v>
      </c>
      <c r="L25" s="135"/>
      <c r="M25" s="138" t="str">
        <f>IFERROR(CHOOSE(MATCH(K25,{"Coal","Diesel","Fuel oil","Kerosene","LPG","Natural gas","Wood deforested","Wood reforested","Other"},0),96.3,74.1,77.4,71.5,63.1,56.1,109.6,0,"Add details in last column"),"Formula")</f>
        <v>Formula</v>
      </c>
      <c r="N25" s="139" t="str">
        <f t="shared" si="1"/>
        <v>Formula</v>
      </c>
      <c r="O25" s="140"/>
      <c r="P25" s="141"/>
      <c r="Q25" s="142"/>
      <c r="R25" s="143"/>
      <c r="S25" s="144"/>
      <c r="T25" s="145"/>
      <c r="U25" s="146"/>
      <c r="V25" s="147"/>
      <c r="W25" s="139" t="str">
        <f t="shared" si="2"/>
        <v>Formula</v>
      </c>
      <c r="X25" s="142"/>
      <c r="Y25" s="14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row>
    <row r="26" spans="1:50" s="24" customFormat="1" ht="39.9" customHeight="1">
      <c r="A26" s="128"/>
      <c r="B26" s="129"/>
      <c r="C26" s="130"/>
      <c r="D26" s="130"/>
      <c r="E26" s="131" t="s">
        <v>217</v>
      </c>
      <c r="F26" s="132"/>
      <c r="G26" s="133" t="s">
        <v>218</v>
      </c>
      <c r="H26" s="134"/>
      <c r="I26" s="135"/>
      <c r="J26" s="136" t="str">
        <f t="shared" si="0"/>
        <v>Formula</v>
      </c>
      <c r="K26" s="137" t="s">
        <v>219</v>
      </c>
      <c r="L26" s="135"/>
      <c r="M26" s="138" t="str">
        <f>IFERROR(CHOOSE(MATCH(K26,{"Coal","Diesel","Fuel oil","Kerosene","LPG","Natural gas","Wood deforested","Wood reforested","Other"},0),96.3,74.1,77.4,71.5,63.1,56.1,109.6,0,"Add details in last column"),"Formula")</f>
        <v>Formula</v>
      </c>
      <c r="N26" s="139" t="str">
        <f t="shared" si="1"/>
        <v>Formula</v>
      </c>
      <c r="O26" s="140"/>
      <c r="P26" s="141"/>
      <c r="Q26" s="142"/>
      <c r="R26" s="143"/>
      <c r="S26" s="144"/>
      <c r="T26" s="145"/>
      <c r="U26" s="146"/>
      <c r="V26" s="147"/>
      <c r="W26" s="139" t="str">
        <f t="shared" si="2"/>
        <v>Formula</v>
      </c>
      <c r="X26" s="142"/>
      <c r="Y26" s="14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row>
    <row r="27" spans="1:50" s="24" customFormat="1" ht="39.9" customHeight="1">
      <c r="A27" s="128"/>
      <c r="B27" s="129"/>
      <c r="C27" s="130"/>
      <c r="D27" s="130"/>
      <c r="E27" s="131" t="s">
        <v>220</v>
      </c>
      <c r="F27" s="132"/>
      <c r="G27" s="133" t="s">
        <v>221</v>
      </c>
      <c r="H27" s="134"/>
      <c r="I27" s="135"/>
      <c r="J27" s="136" t="str">
        <f t="shared" si="0"/>
        <v>Formula</v>
      </c>
      <c r="K27" s="137" t="s">
        <v>222</v>
      </c>
      <c r="L27" s="135"/>
      <c r="M27" s="138" t="str">
        <f>IFERROR(CHOOSE(MATCH(K27,{"Coal","Diesel","Fuel oil","Kerosene","LPG","Natural gas","Wood deforested","Wood reforested","Other"},0),96.3,74.1,77.4,71.5,63.1,56.1,109.6,0,"Add details in last column"),"Formula")</f>
        <v>Formula</v>
      </c>
      <c r="N27" s="139" t="str">
        <f t="shared" si="1"/>
        <v>Formula</v>
      </c>
      <c r="O27" s="140"/>
      <c r="P27" s="141"/>
      <c r="Q27" s="142"/>
      <c r="R27" s="143"/>
      <c r="S27" s="144"/>
      <c r="T27" s="145"/>
      <c r="U27" s="146"/>
      <c r="V27" s="147"/>
      <c r="W27" s="139" t="str">
        <f t="shared" si="2"/>
        <v>Formula</v>
      </c>
      <c r="X27" s="142"/>
      <c r="Y27" s="14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row>
    <row r="28" spans="1:50" s="25" customFormat="1" ht="39.9" customHeight="1">
      <c r="A28" s="128"/>
      <c r="B28" s="129"/>
      <c r="C28" s="130"/>
      <c r="D28" s="130"/>
      <c r="E28" s="131" t="s">
        <v>223</v>
      </c>
      <c r="F28" s="132"/>
      <c r="G28" s="133" t="s">
        <v>224</v>
      </c>
      <c r="H28" s="134"/>
      <c r="I28" s="135"/>
      <c r="J28" s="136" t="str">
        <f t="shared" ref="J28:J45" si="6">IF(H28*I28=0,"Formula",H28*I28)</f>
        <v>Formula</v>
      </c>
      <c r="K28" s="137" t="s">
        <v>225</v>
      </c>
      <c r="L28" s="135"/>
      <c r="M28" s="138" t="str">
        <f>IFERROR(CHOOSE(MATCH(K28,{"Coal","Diesel","Fuel oil","Kerosene","LPG","Natural gas","Wood deforested","Wood reforested","Other"},0),96.3,74.1,77.4,71.5,63.1,56.1,109.6,0,"Add details in last column"),"Formula")</f>
        <v>Formula</v>
      </c>
      <c r="N28" s="139" t="str">
        <f t="shared" ref="N28:N45" si="7">IFERROR(L28*M28/1000,"Formula")</f>
        <v>Formula</v>
      </c>
      <c r="O28" s="140"/>
      <c r="P28" s="141"/>
      <c r="Q28" s="142"/>
      <c r="R28" s="143"/>
      <c r="S28" s="144"/>
      <c r="T28" s="145"/>
      <c r="U28" s="146"/>
      <c r="V28" s="147"/>
      <c r="W28" s="139" t="str">
        <f t="shared" ref="W28:W45" si="8">IFERROR(U28/V28,"Formula")</f>
        <v>Formula</v>
      </c>
      <c r="X28" s="142"/>
      <c r="Y28" s="14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row>
    <row r="29" spans="1:50" s="25" customFormat="1" ht="39.9" customHeight="1">
      <c r="A29" s="128"/>
      <c r="B29" s="129"/>
      <c r="C29" s="130"/>
      <c r="D29" s="130"/>
      <c r="E29" s="131" t="s">
        <v>226</v>
      </c>
      <c r="F29" s="132"/>
      <c r="G29" s="133" t="s">
        <v>227</v>
      </c>
      <c r="H29" s="134"/>
      <c r="I29" s="135"/>
      <c r="J29" s="136" t="str">
        <f t="shared" si="6"/>
        <v>Formula</v>
      </c>
      <c r="K29" s="137" t="s">
        <v>228</v>
      </c>
      <c r="L29" s="135"/>
      <c r="M29" s="138" t="str">
        <f>IFERROR(CHOOSE(MATCH(K29,{"Coal","Diesel","Fuel oil","Kerosene","LPG","Natural gas","Wood deforested","Wood reforested","Other"},0),96.3,74.1,77.4,71.5,63.1,56.1,109.6,0,"Add details in last column"),"Formula")</f>
        <v>Formula</v>
      </c>
      <c r="N29" s="139" t="str">
        <f t="shared" si="7"/>
        <v>Formula</v>
      </c>
      <c r="O29" s="140"/>
      <c r="P29" s="141"/>
      <c r="Q29" s="142"/>
      <c r="R29" s="143"/>
      <c r="S29" s="144"/>
      <c r="T29" s="145"/>
      <c r="U29" s="146"/>
      <c r="V29" s="147"/>
      <c r="W29" s="139" t="str">
        <f t="shared" si="8"/>
        <v>Formula</v>
      </c>
      <c r="X29" s="142"/>
      <c r="Y29" s="14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row>
    <row r="30" spans="1:50" s="25" customFormat="1" ht="39.9" customHeight="1">
      <c r="A30" s="128"/>
      <c r="B30" s="129"/>
      <c r="C30" s="130"/>
      <c r="D30" s="130"/>
      <c r="E30" s="131" t="s">
        <v>229</v>
      </c>
      <c r="F30" s="132"/>
      <c r="G30" s="133" t="s">
        <v>230</v>
      </c>
      <c r="H30" s="134"/>
      <c r="I30" s="135"/>
      <c r="J30" s="136" t="str">
        <f t="shared" si="6"/>
        <v>Formula</v>
      </c>
      <c r="K30" s="137" t="s">
        <v>513</v>
      </c>
      <c r="L30" s="135"/>
      <c r="M30" s="138" t="str">
        <f>IFERROR(CHOOSE(MATCH(K30,{"Charbon","Diesel","Fioul","Kérosène","GPL","Gaz naturel","Bois déboisé","Bois reboisé","Autre"},0),96.3,74.1,77.4,71.5,63.1,56.1,109.6,0,"Ajoutez des détails dans la dernière colonne"),"Formula")</f>
        <v>Formula</v>
      </c>
      <c r="N30" s="139" t="str">
        <f t="shared" si="7"/>
        <v>Formula</v>
      </c>
      <c r="O30" s="140"/>
      <c r="P30" s="141"/>
      <c r="Q30" s="142"/>
      <c r="R30" s="143"/>
      <c r="S30" s="144"/>
      <c r="T30" s="145"/>
      <c r="U30" s="146"/>
      <c r="V30" s="147"/>
      <c r="W30" s="139" t="str">
        <f t="shared" si="8"/>
        <v>Formula</v>
      </c>
      <c r="X30" s="142"/>
      <c r="Y30" s="14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row>
    <row r="31" spans="1:50" s="25" customFormat="1" ht="39.9" customHeight="1">
      <c r="A31" s="128"/>
      <c r="B31" s="129"/>
      <c r="C31" s="130"/>
      <c r="D31" s="130"/>
      <c r="E31" s="131" t="s">
        <v>231</v>
      </c>
      <c r="F31" s="132"/>
      <c r="G31" s="133" t="s">
        <v>232</v>
      </c>
      <c r="H31" s="134"/>
      <c r="I31" s="135"/>
      <c r="J31" s="136" t="str">
        <f t="shared" si="6"/>
        <v>Formula</v>
      </c>
      <c r="K31" s="137" t="s">
        <v>233</v>
      </c>
      <c r="L31" s="135"/>
      <c r="M31" s="138" t="str">
        <f>IFERROR(CHOOSE(MATCH(K31,{"Coal","Diesel","Fuel oil","Kerosene","LPG","Natural gas","Wood deforested","Wood reforested","Other"},0),96.3,74.1,77.4,71.5,63.1,56.1,109.6,0,"Add details in last column"),"Formula")</f>
        <v>Formula</v>
      </c>
      <c r="N31" s="139" t="str">
        <f t="shared" si="7"/>
        <v>Formula</v>
      </c>
      <c r="O31" s="140"/>
      <c r="P31" s="141"/>
      <c r="Q31" s="142"/>
      <c r="R31" s="143"/>
      <c r="S31" s="144"/>
      <c r="T31" s="145"/>
      <c r="U31" s="146"/>
      <c r="V31" s="147"/>
      <c r="W31" s="139" t="str">
        <f t="shared" si="8"/>
        <v>Formula</v>
      </c>
      <c r="X31" s="142"/>
      <c r="Y31" s="14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row>
    <row r="32" spans="1:50" s="25" customFormat="1" ht="39.9" customHeight="1">
      <c r="A32" s="128"/>
      <c r="B32" s="129"/>
      <c r="C32" s="130"/>
      <c r="D32" s="130"/>
      <c r="E32" s="131" t="s">
        <v>234</v>
      </c>
      <c r="F32" s="132"/>
      <c r="G32" s="133" t="s">
        <v>235</v>
      </c>
      <c r="H32" s="134"/>
      <c r="I32" s="135"/>
      <c r="J32" s="136" t="str">
        <f t="shared" si="6"/>
        <v>Formula</v>
      </c>
      <c r="K32" s="137" t="s">
        <v>236</v>
      </c>
      <c r="L32" s="135"/>
      <c r="M32" s="138" t="str">
        <f>IFERROR(CHOOSE(MATCH(K32,{"Coal","Diesel","Fuel oil","Kerosene","LPG","Natural gas","Wood deforested","Wood reforested","Other"},0),96.3,74.1,77.4,71.5,63.1,56.1,109.6,0,"Add details in last column"),"Formula")</f>
        <v>Formula</v>
      </c>
      <c r="N32" s="139" t="str">
        <f t="shared" si="7"/>
        <v>Formula</v>
      </c>
      <c r="O32" s="140"/>
      <c r="P32" s="141"/>
      <c r="Q32" s="142"/>
      <c r="R32" s="143"/>
      <c r="S32" s="144"/>
      <c r="T32" s="145"/>
      <c r="U32" s="146"/>
      <c r="V32" s="147"/>
      <c r="W32" s="139" t="str">
        <f t="shared" si="8"/>
        <v>Formula</v>
      </c>
      <c r="X32" s="142"/>
      <c r="Y32" s="14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row>
    <row r="33" spans="1:50" s="25" customFormat="1" ht="39.9" customHeight="1">
      <c r="A33" s="128"/>
      <c r="B33" s="129"/>
      <c r="C33" s="130"/>
      <c r="D33" s="130"/>
      <c r="E33" s="131" t="s">
        <v>237</v>
      </c>
      <c r="F33" s="132"/>
      <c r="G33" s="133" t="s">
        <v>238</v>
      </c>
      <c r="H33" s="134"/>
      <c r="I33" s="135"/>
      <c r="J33" s="136" t="str">
        <f t="shared" si="6"/>
        <v>Formula</v>
      </c>
      <c r="K33" s="137" t="s">
        <v>239</v>
      </c>
      <c r="L33" s="135"/>
      <c r="M33" s="138" t="str">
        <f>IFERROR(CHOOSE(MATCH(K33,{"Coal","Diesel","Fuel oil","Kerosene","LPG","Natural gas","Wood deforested","Wood reforested","Other"},0),96.3,74.1,77.4,71.5,63.1,56.1,109.6,0,"Add details in last column"),"Formula")</f>
        <v>Formula</v>
      </c>
      <c r="N33" s="139" t="str">
        <f t="shared" si="7"/>
        <v>Formula</v>
      </c>
      <c r="O33" s="140"/>
      <c r="P33" s="141"/>
      <c r="Q33" s="142"/>
      <c r="R33" s="143"/>
      <c r="S33" s="144"/>
      <c r="T33" s="145"/>
      <c r="U33" s="146"/>
      <c r="V33" s="147"/>
      <c r="W33" s="139" t="str">
        <f t="shared" si="8"/>
        <v>Formula</v>
      </c>
      <c r="X33" s="142"/>
      <c r="Y33" s="14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row>
    <row r="34" spans="1:50" s="24" customFormat="1" ht="39.9" customHeight="1">
      <c r="A34" s="128"/>
      <c r="B34" s="129"/>
      <c r="C34" s="130"/>
      <c r="D34" s="130"/>
      <c r="E34" s="131" t="s">
        <v>240</v>
      </c>
      <c r="F34" s="132"/>
      <c r="G34" s="133" t="s">
        <v>241</v>
      </c>
      <c r="H34" s="134"/>
      <c r="I34" s="135"/>
      <c r="J34" s="136" t="str">
        <f t="shared" si="6"/>
        <v>Formula</v>
      </c>
      <c r="K34" s="137" t="s">
        <v>242</v>
      </c>
      <c r="L34" s="135"/>
      <c r="M34" s="138" t="str">
        <f>IFERROR(CHOOSE(MATCH(K34,{"Coal","Diesel","Fuel oil","Kerosene","LPG","Natural gas","Wood deforested","Wood reforested","Other"},0),96.3,74.1,77.4,71.5,63.1,56.1,109.6,0,"Add details in last column"),"Formula")</f>
        <v>Formula</v>
      </c>
      <c r="N34" s="139" t="str">
        <f t="shared" si="7"/>
        <v>Formula</v>
      </c>
      <c r="O34" s="140"/>
      <c r="P34" s="141"/>
      <c r="Q34" s="142"/>
      <c r="R34" s="143"/>
      <c r="S34" s="144"/>
      <c r="T34" s="145"/>
      <c r="U34" s="146"/>
      <c r="V34" s="147"/>
      <c r="W34" s="139" t="str">
        <f t="shared" si="8"/>
        <v>Formula</v>
      </c>
      <c r="X34" s="142"/>
      <c r="Y34" s="14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row>
    <row r="35" spans="1:50" s="24" customFormat="1" ht="39.9" customHeight="1">
      <c r="A35" s="128"/>
      <c r="B35" s="129"/>
      <c r="C35" s="130"/>
      <c r="D35" s="130"/>
      <c r="E35" s="131" t="s">
        <v>243</v>
      </c>
      <c r="F35" s="132"/>
      <c r="G35" s="133" t="s">
        <v>244</v>
      </c>
      <c r="H35" s="134"/>
      <c r="I35" s="135"/>
      <c r="J35" s="136" t="str">
        <f t="shared" si="6"/>
        <v>Formula</v>
      </c>
      <c r="K35" s="137" t="s">
        <v>245</v>
      </c>
      <c r="L35" s="135"/>
      <c r="M35" s="138" t="str">
        <f>IFERROR(CHOOSE(MATCH(K35,{"Coal","Diesel","Fuel oil","Kerosene","LPG","Natural gas","Wood deforested","Wood reforested","Other"},0),96.3,74.1,77.4,71.5,63.1,56.1,109.6,0,"Add details in last column"),"Formula")</f>
        <v>Formula</v>
      </c>
      <c r="N35" s="139" t="str">
        <f t="shared" si="7"/>
        <v>Formula</v>
      </c>
      <c r="O35" s="140"/>
      <c r="P35" s="141"/>
      <c r="Q35" s="142"/>
      <c r="R35" s="143"/>
      <c r="S35" s="144"/>
      <c r="T35" s="145"/>
      <c r="U35" s="146"/>
      <c r="V35" s="147"/>
      <c r="W35" s="139" t="str">
        <f t="shared" si="8"/>
        <v>Formula</v>
      </c>
      <c r="X35" s="142"/>
      <c r="Y35" s="14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row>
    <row r="36" spans="1:50" s="24" customFormat="1" ht="39.9" customHeight="1">
      <c r="A36" s="128"/>
      <c r="B36" s="129"/>
      <c r="C36" s="130"/>
      <c r="D36" s="130"/>
      <c r="E36" s="131" t="s">
        <v>246</v>
      </c>
      <c r="F36" s="132"/>
      <c r="G36" s="133" t="s">
        <v>247</v>
      </c>
      <c r="H36" s="134"/>
      <c r="I36" s="135"/>
      <c r="J36" s="136" t="str">
        <f t="shared" si="6"/>
        <v>Formula</v>
      </c>
      <c r="K36" s="137" t="s">
        <v>248</v>
      </c>
      <c r="L36" s="135"/>
      <c r="M36" s="138" t="str">
        <f>IFERROR(CHOOSE(MATCH(K36,{"Coal","Diesel","Fuel oil","Kerosene","LPG","Natural gas","Wood deforested","Wood reforested","Other"},0),96.3,74.1,77.4,71.5,63.1,56.1,109.6,0,"Add details in last column"),"Formula")</f>
        <v>Formula</v>
      </c>
      <c r="N36" s="139" t="str">
        <f t="shared" si="7"/>
        <v>Formula</v>
      </c>
      <c r="O36" s="140"/>
      <c r="P36" s="141"/>
      <c r="Q36" s="142"/>
      <c r="R36" s="143"/>
      <c r="S36" s="144"/>
      <c r="T36" s="145"/>
      <c r="U36" s="146"/>
      <c r="V36" s="147"/>
      <c r="W36" s="139" t="str">
        <f t="shared" si="8"/>
        <v>Formula</v>
      </c>
      <c r="X36" s="142"/>
      <c r="Y36" s="14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row>
    <row r="37" spans="1:50" s="24" customFormat="1" ht="39.9" customHeight="1">
      <c r="A37" s="128"/>
      <c r="B37" s="129"/>
      <c r="C37" s="130"/>
      <c r="D37" s="130"/>
      <c r="E37" s="131" t="s">
        <v>249</v>
      </c>
      <c r="F37" s="132"/>
      <c r="G37" s="133" t="s">
        <v>250</v>
      </c>
      <c r="H37" s="134"/>
      <c r="I37" s="135"/>
      <c r="J37" s="136" t="str">
        <f t="shared" si="6"/>
        <v>Formula</v>
      </c>
      <c r="K37" s="137" t="s">
        <v>251</v>
      </c>
      <c r="L37" s="135"/>
      <c r="M37" s="138" t="str">
        <f>IFERROR(CHOOSE(MATCH(K37,{"Coal","Diesel","Fuel oil","Kerosene","LPG","Natural gas","Wood deforested","Wood reforested","Other"},0),96.3,74.1,77.4,71.5,63.1,56.1,109.6,0,"Add details in last column"),"Formula")</f>
        <v>Formula</v>
      </c>
      <c r="N37" s="139" t="str">
        <f t="shared" si="7"/>
        <v>Formula</v>
      </c>
      <c r="O37" s="140"/>
      <c r="P37" s="141"/>
      <c r="Q37" s="142"/>
      <c r="R37" s="143"/>
      <c r="S37" s="144"/>
      <c r="T37" s="145"/>
      <c r="U37" s="146"/>
      <c r="V37" s="147"/>
      <c r="W37" s="139" t="str">
        <f t="shared" si="8"/>
        <v>Formula</v>
      </c>
      <c r="X37" s="142"/>
      <c r="Y37" s="14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row>
    <row r="38" spans="1:50" s="24" customFormat="1" ht="39.9" customHeight="1">
      <c r="A38" s="128"/>
      <c r="B38" s="129"/>
      <c r="C38" s="130"/>
      <c r="D38" s="130"/>
      <c r="E38" s="131" t="s">
        <v>252</v>
      </c>
      <c r="F38" s="132"/>
      <c r="G38" s="133" t="s">
        <v>253</v>
      </c>
      <c r="H38" s="134"/>
      <c r="I38" s="135"/>
      <c r="J38" s="136" t="str">
        <f t="shared" si="6"/>
        <v>Formula</v>
      </c>
      <c r="K38" s="137" t="s">
        <v>254</v>
      </c>
      <c r="L38" s="135"/>
      <c r="M38" s="138" t="str">
        <f>IFERROR(CHOOSE(MATCH(K38,{"Coal","Diesel","Fuel oil","Kerosene","LPG","Natural gas","Wood deforested","Wood reforested","Other"},0),96.3,74.1,77.4,71.5,63.1,56.1,109.6,0,"Add details in last column"),"Formula")</f>
        <v>Formula</v>
      </c>
      <c r="N38" s="139" t="str">
        <f t="shared" si="7"/>
        <v>Formula</v>
      </c>
      <c r="O38" s="140"/>
      <c r="P38" s="141"/>
      <c r="Q38" s="142"/>
      <c r="R38" s="143"/>
      <c r="S38" s="144"/>
      <c r="T38" s="145"/>
      <c r="U38" s="146"/>
      <c r="V38" s="147"/>
      <c r="W38" s="139" t="str">
        <f t="shared" si="8"/>
        <v>Formula</v>
      </c>
      <c r="X38" s="142"/>
      <c r="Y38" s="14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row>
    <row r="39" spans="1:50" s="24" customFormat="1" ht="39.9" customHeight="1">
      <c r="A39" s="128"/>
      <c r="B39" s="129"/>
      <c r="C39" s="130"/>
      <c r="D39" s="130"/>
      <c r="E39" s="131" t="s">
        <v>255</v>
      </c>
      <c r="F39" s="132"/>
      <c r="G39" s="133" t="s">
        <v>256</v>
      </c>
      <c r="H39" s="134"/>
      <c r="I39" s="135"/>
      <c r="J39" s="136" t="str">
        <f t="shared" si="6"/>
        <v>Formula</v>
      </c>
      <c r="K39" s="137" t="s">
        <v>257</v>
      </c>
      <c r="L39" s="135"/>
      <c r="M39" s="138" t="str">
        <f>IFERROR(CHOOSE(MATCH(K39,{"Coal","Diesel","Fuel oil","Kerosene","LPG","Natural gas","Wood deforested","Wood reforested","Other"},0),96.3,74.1,77.4,71.5,63.1,56.1,109.6,0,"Add details in last column"),"Formula")</f>
        <v>Formula</v>
      </c>
      <c r="N39" s="139" t="str">
        <f t="shared" si="7"/>
        <v>Formula</v>
      </c>
      <c r="O39" s="140"/>
      <c r="P39" s="141"/>
      <c r="Q39" s="142"/>
      <c r="R39" s="143"/>
      <c r="S39" s="144"/>
      <c r="T39" s="145"/>
      <c r="U39" s="146"/>
      <c r="V39" s="147"/>
      <c r="W39" s="139" t="str">
        <f t="shared" si="8"/>
        <v>Formula</v>
      </c>
      <c r="X39" s="142"/>
      <c r="Y39" s="14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row>
    <row r="40" spans="1:50" s="25" customFormat="1" ht="39.9" customHeight="1">
      <c r="A40" s="128"/>
      <c r="B40" s="129"/>
      <c r="C40" s="130"/>
      <c r="D40" s="130"/>
      <c r="E40" s="131" t="s">
        <v>258</v>
      </c>
      <c r="F40" s="132"/>
      <c r="G40" s="133" t="s">
        <v>259</v>
      </c>
      <c r="H40" s="134"/>
      <c r="I40" s="135"/>
      <c r="J40" s="136" t="str">
        <f t="shared" si="6"/>
        <v>Formula</v>
      </c>
      <c r="K40" s="137" t="s">
        <v>260</v>
      </c>
      <c r="L40" s="135"/>
      <c r="M40" s="138" t="str">
        <f>IFERROR(CHOOSE(MATCH(K40,{"Coal","Diesel","Fuel oil","Kerosene","LPG","Natural gas","Wood deforested","Wood reforested","Other"},0),96.3,74.1,77.4,71.5,63.1,56.1,109.6,0,"Add details in last column"),"Formula")</f>
        <v>Formula</v>
      </c>
      <c r="N40" s="139" t="str">
        <f t="shared" si="7"/>
        <v>Formula</v>
      </c>
      <c r="O40" s="140"/>
      <c r="P40" s="141"/>
      <c r="Q40" s="142"/>
      <c r="R40" s="143"/>
      <c r="S40" s="144"/>
      <c r="T40" s="145"/>
      <c r="U40" s="146"/>
      <c r="V40" s="147"/>
      <c r="W40" s="139" t="str">
        <f t="shared" si="8"/>
        <v>Formula</v>
      </c>
      <c r="X40" s="142"/>
      <c r="Y40" s="14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row>
    <row r="41" spans="1:50" s="25" customFormat="1" ht="39.9" customHeight="1">
      <c r="A41" s="128"/>
      <c r="B41" s="129"/>
      <c r="C41" s="130"/>
      <c r="D41" s="130"/>
      <c r="E41" s="131" t="s">
        <v>261</v>
      </c>
      <c r="F41" s="132"/>
      <c r="G41" s="133" t="s">
        <v>262</v>
      </c>
      <c r="H41" s="134"/>
      <c r="I41" s="135"/>
      <c r="J41" s="136" t="str">
        <f t="shared" si="6"/>
        <v>Formula</v>
      </c>
      <c r="K41" s="137" t="s">
        <v>263</v>
      </c>
      <c r="L41" s="135"/>
      <c r="M41" s="138" t="str">
        <f>IFERROR(CHOOSE(MATCH(K41,{"Coal","Diesel","Fuel oil","Kerosene","LPG","Natural gas","Wood deforested","Wood reforested","Other"},0),96.3,74.1,77.4,71.5,63.1,56.1,109.6,0,"Add details in last column"),"Formula")</f>
        <v>Formula</v>
      </c>
      <c r="N41" s="139" t="str">
        <f t="shared" si="7"/>
        <v>Formula</v>
      </c>
      <c r="O41" s="140"/>
      <c r="P41" s="141"/>
      <c r="Q41" s="142"/>
      <c r="R41" s="143"/>
      <c r="S41" s="144"/>
      <c r="T41" s="145"/>
      <c r="U41" s="146"/>
      <c r="V41" s="147"/>
      <c r="W41" s="139" t="str">
        <f t="shared" si="8"/>
        <v>Formula</v>
      </c>
      <c r="X41" s="142"/>
      <c r="Y41" s="14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row>
    <row r="42" spans="1:50" s="25" customFormat="1" ht="39.9" customHeight="1">
      <c r="A42" s="128"/>
      <c r="B42" s="129"/>
      <c r="C42" s="130"/>
      <c r="D42" s="130"/>
      <c r="E42" s="131" t="s">
        <v>264</v>
      </c>
      <c r="F42" s="132"/>
      <c r="G42" s="133" t="s">
        <v>265</v>
      </c>
      <c r="H42" s="134"/>
      <c r="I42" s="135"/>
      <c r="J42" s="136" t="str">
        <f t="shared" si="6"/>
        <v>Formula</v>
      </c>
      <c r="K42" s="137" t="s">
        <v>266</v>
      </c>
      <c r="L42" s="135"/>
      <c r="M42" s="138" t="str">
        <f>IFERROR(CHOOSE(MATCH(K42,{"Coal","Diesel","Fuel oil","Kerosene","LPG","Natural gas","Wood deforested","Wood reforested","Other"},0),96.3,74.1,77.4,71.5,63.1,56.1,109.6,0,"Add details in last column"),"Formula")</f>
        <v>Formula</v>
      </c>
      <c r="N42" s="139" t="str">
        <f t="shared" si="7"/>
        <v>Formula</v>
      </c>
      <c r="O42" s="140"/>
      <c r="P42" s="141"/>
      <c r="Q42" s="142"/>
      <c r="R42" s="143"/>
      <c r="S42" s="144"/>
      <c r="T42" s="145"/>
      <c r="U42" s="146"/>
      <c r="V42" s="147"/>
      <c r="W42" s="139" t="str">
        <f t="shared" si="8"/>
        <v>Formula</v>
      </c>
      <c r="X42" s="142"/>
      <c r="Y42" s="14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row>
    <row r="43" spans="1:50" s="25" customFormat="1" ht="39.9" customHeight="1">
      <c r="A43" s="128"/>
      <c r="B43" s="129"/>
      <c r="C43" s="130"/>
      <c r="D43" s="130"/>
      <c r="E43" s="131" t="s">
        <v>267</v>
      </c>
      <c r="F43" s="132"/>
      <c r="G43" s="133" t="s">
        <v>268</v>
      </c>
      <c r="H43" s="134"/>
      <c r="I43" s="135"/>
      <c r="J43" s="136" t="str">
        <f t="shared" si="6"/>
        <v>Formula</v>
      </c>
      <c r="K43" s="137" t="s">
        <v>269</v>
      </c>
      <c r="L43" s="135"/>
      <c r="M43" s="138" t="str">
        <f>IFERROR(CHOOSE(MATCH(K43,{"Coal","Diesel","Fuel oil","Kerosene","LPG","Natural gas","Wood deforested","Wood reforested","Other"},0),96.3,74.1,77.4,71.5,63.1,56.1,109.6,0,"Add details in last column"),"Formula")</f>
        <v>Formula</v>
      </c>
      <c r="N43" s="139" t="str">
        <f t="shared" si="7"/>
        <v>Formula</v>
      </c>
      <c r="O43" s="140"/>
      <c r="P43" s="141"/>
      <c r="Q43" s="142"/>
      <c r="R43" s="143"/>
      <c r="S43" s="144"/>
      <c r="T43" s="145"/>
      <c r="U43" s="146"/>
      <c r="V43" s="147"/>
      <c r="W43" s="139" t="str">
        <f t="shared" si="8"/>
        <v>Formula</v>
      </c>
      <c r="X43" s="142"/>
      <c r="Y43" s="14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row>
    <row r="44" spans="1:50" s="25" customFormat="1" ht="39.9" customHeight="1">
      <c r="A44" s="128"/>
      <c r="B44" s="129"/>
      <c r="C44" s="130"/>
      <c r="D44" s="130"/>
      <c r="E44" s="131" t="s">
        <v>270</v>
      </c>
      <c r="F44" s="132"/>
      <c r="G44" s="133" t="s">
        <v>271</v>
      </c>
      <c r="H44" s="134"/>
      <c r="I44" s="135"/>
      <c r="J44" s="136" t="str">
        <f t="shared" si="6"/>
        <v>Formula</v>
      </c>
      <c r="K44" s="137" t="s">
        <v>272</v>
      </c>
      <c r="L44" s="135"/>
      <c r="M44" s="138" t="str">
        <f>IFERROR(CHOOSE(MATCH(K44,{"Coal","Diesel","Fuel oil","Kerosene","LPG","Natural gas","Wood deforested","Wood reforested","Other"},0),96.3,74.1,77.4,71.5,63.1,56.1,109.6,0,"Add details in last column"),"Formula")</f>
        <v>Formula</v>
      </c>
      <c r="N44" s="139" t="str">
        <f t="shared" si="7"/>
        <v>Formula</v>
      </c>
      <c r="O44" s="140"/>
      <c r="P44" s="141"/>
      <c r="Q44" s="142"/>
      <c r="R44" s="143"/>
      <c r="S44" s="144"/>
      <c r="T44" s="145"/>
      <c r="U44" s="146"/>
      <c r="V44" s="147"/>
      <c r="W44" s="139" t="str">
        <f t="shared" si="8"/>
        <v>Formula</v>
      </c>
      <c r="X44" s="142"/>
      <c r="Y44" s="14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row>
    <row r="45" spans="1:50" s="25" customFormat="1" ht="39.9" customHeight="1">
      <c r="A45" s="128"/>
      <c r="B45" s="129"/>
      <c r="C45" s="130"/>
      <c r="D45" s="130"/>
      <c r="E45" s="131" t="s">
        <v>273</v>
      </c>
      <c r="F45" s="132"/>
      <c r="G45" s="133" t="s">
        <v>274</v>
      </c>
      <c r="H45" s="134"/>
      <c r="I45" s="135"/>
      <c r="J45" s="136" t="str">
        <f t="shared" si="6"/>
        <v>Formula</v>
      </c>
      <c r="K45" s="137" t="s">
        <v>275</v>
      </c>
      <c r="L45" s="135"/>
      <c r="M45" s="138" t="str">
        <f>IFERROR(CHOOSE(MATCH(K45,{"Coal","Diesel","Fuel oil","Kerosene","LPG","Natural gas","Wood deforested","Wood reforested","Other"},0),96.3,74.1,77.4,71.5,63.1,56.1,109.6,0,"Add details in last column"),"Formula")</f>
        <v>Formula</v>
      </c>
      <c r="N45" s="139" t="str">
        <f t="shared" si="7"/>
        <v>Formula</v>
      </c>
      <c r="O45" s="140"/>
      <c r="P45" s="141"/>
      <c r="Q45" s="142"/>
      <c r="R45" s="143"/>
      <c r="S45" s="144"/>
      <c r="T45" s="145"/>
      <c r="U45" s="146"/>
      <c r="V45" s="147"/>
      <c r="W45" s="139" t="str">
        <f t="shared" si="8"/>
        <v>Formula</v>
      </c>
      <c r="X45" s="142"/>
      <c r="Y45" s="14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row>
    <row r="46" spans="1:50" s="24" customFormat="1" ht="39.9" customHeight="1">
      <c r="A46" s="128"/>
      <c r="B46" s="129"/>
      <c r="C46" s="130"/>
      <c r="D46" s="130"/>
      <c r="E46" s="131" t="s">
        <v>276</v>
      </c>
      <c r="F46" s="132"/>
      <c r="G46" s="133" t="s">
        <v>277</v>
      </c>
      <c r="H46" s="134"/>
      <c r="I46" s="135"/>
      <c r="J46" s="136" t="str">
        <f>IF(H46*I46=0,"Formula",H46*I46)</f>
        <v>Formula</v>
      </c>
      <c r="K46" s="137" t="s">
        <v>278</v>
      </c>
      <c r="L46" s="135"/>
      <c r="M46" s="138" t="str">
        <f>IFERROR(CHOOSE(MATCH(K46,{"Coal","Diesel","Fuel oil","Kerosene","LPG","Natural gas","Wood deforested","Wood reforested","Other"},0),96.3,74.1,77.4,71.5,63.1,56.1,109.6,0,"Add details in last column"),"Formula")</f>
        <v>Formula</v>
      </c>
      <c r="N46" s="139" t="str">
        <f>IFERROR(L46*M46/1000,"Formula")</f>
        <v>Formula</v>
      </c>
      <c r="O46" s="140"/>
      <c r="P46" s="141"/>
      <c r="Q46" s="142"/>
      <c r="R46" s="143"/>
      <c r="S46" s="144"/>
      <c r="T46" s="145"/>
      <c r="U46" s="146"/>
      <c r="V46" s="147"/>
      <c r="W46" s="139" t="str">
        <f>IFERROR(U46/V46,"Formula")</f>
        <v>Formula</v>
      </c>
      <c r="X46" s="142"/>
      <c r="Y46" s="14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row>
    <row r="47" spans="1:50" s="24" customFormat="1" ht="39.9" customHeight="1">
      <c r="A47" s="128"/>
      <c r="B47" s="129"/>
      <c r="C47" s="130"/>
      <c r="D47" s="130"/>
      <c r="E47" s="131" t="s">
        <v>279</v>
      </c>
      <c r="F47" s="132"/>
      <c r="G47" s="133" t="s">
        <v>280</v>
      </c>
      <c r="H47" s="134"/>
      <c r="I47" s="135"/>
      <c r="J47" s="136" t="str">
        <f t="shared" ref="J47:J69" si="9">IF(H47*I47=0,"Formula",H47*I47)</f>
        <v>Formula</v>
      </c>
      <c r="K47" s="137" t="s">
        <v>281</v>
      </c>
      <c r="L47" s="135"/>
      <c r="M47" s="138" t="str">
        <f>IFERROR(CHOOSE(MATCH(K47,{"Coal","Diesel","Fuel oil","Kerosene","LPG","Natural gas","Wood deforested","Wood reforested","Other"},0),96.3,74.1,77.4,71.5,63.1,56.1,109.6,0,"Add details in last column"),"Formula")</f>
        <v>Formula</v>
      </c>
      <c r="N47" s="139" t="str">
        <f t="shared" ref="N47:N69" si="10">IFERROR(L47*M47/1000,"Formula")</f>
        <v>Formula</v>
      </c>
      <c r="O47" s="140"/>
      <c r="P47" s="141"/>
      <c r="Q47" s="142"/>
      <c r="R47" s="143"/>
      <c r="S47" s="144"/>
      <c r="T47" s="145"/>
      <c r="U47" s="146"/>
      <c r="V47" s="147"/>
      <c r="W47" s="139" t="str">
        <f t="shared" ref="W47:W69" si="11">IFERROR(U47/V47,"Formula")</f>
        <v>Formula</v>
      </c>
      <c r="X47" s="142"/>
      <c r="Y47" s="14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row>
    <row r="48" spans="1:50" s="24" customFormat="1" ht="39.9" customHeight="1">
      <c r="A48" s="128"/>
      <c r="B48" s="129"/>
      <c r="C48" s="130"/>
      <c r="D48" s="130"/>
      <c r="E48" s="131" t="s">
        <v>282</v>
      </c>
      <c r="F48" s="132"/>
      <c r="G48" s="133" t="s">
        <v>283</v>
      </c>
      <c r="H48" s="134"/>
      <c r="I48" s="135"/>
      <c r="J48" s="136" t="str">
        <f t="shared" si="9"/>
        <v>Formula</v>
      </c>
      <c r="K48" s="137" t="s">
        <v>284</v>
      </c>
      <c r="L48" s="135"/>
      <c r="M48" s="138" t="str">
        <f>IFERROR(CHOOSE(MATCH(K48,{"Coal","Diesel","Fuel oil","Kerosene","LPG","Natural gas","Wood deforested","Wood reforested","Other"},0),96.3,74.1,77.4,71.5,63.1,56.1,109.6,0,"Add details in last column"),"Formula")</f>
        <v>Formula</v>
      </c>
      <c r="N48" s="139" t="str">
        <f t="shared" si="10"/>
        <v>Formula</v>
      </c>
      <c r="O48" s="140"/>
      <c r="P48" s="141"/>
      <c r="Q48" s="142"/>
      <c r="R48" s="143"/>
      <c r="S48" s="144"/>
      <c r="T48" s="145"/>
      <c r="U48" s="146"/>
      <c r="V48" s="147"/>
      <c r="W48" s="139" t="str">
        <f t="shared" si="11"/>
        <v>Formula</v>
      </c>
      <c r="X48" s="142"/>
      <c r="Y48" s="14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row>
    <row r="49" spans="1:50" s="24" customFormat="1" ht="39.9" customHeight="1">
      <c r="A49" s="128"/>
      <c r="B49" s="129"/>
      <c r="C49" s="130"/>
      <c r="D49" s="130"/>
      <c r="E49" s="131" t="s">
        <v>285</v>
      </c>
      <c r="F49" s="132"/>
      <c r="G49" s="133" t="s">
        <v>286</v>
      </c>
      <c r="H49" s="134"/>
      <c r="I49" s="135"/>
      <c r="J49" s="136" t="str">
        <f t="shared" si="9"/>
        <v>Formula</v>
      </c>
      <c r="K49" s="137" t="s">
        <v>287</v>
      </c>
      <c r="L49" s="135"/>
      <c r="M49" s="138" t="str">
        <f>IFERROR(CHOOSE(MATCH(K49,{"Coal","Diesel","Fuel oil","Kerosene","LPG","Natural gas","Wood deforested","Wood reforested","Other"},0),96.3,74.1,77.4,71.5,63.1,56.1,109.6,0,"Add details in last column"),"Formula")</f>
        <v>Formula</v>
      </c>
      <c r="N49" s="139" t="str">
        <f t="shared" si="10"/>
        <v>Formula</v>
      </c>
      <c r="O49" s="140"/>
      <c r="P49" s="141"/>
      <c r="Q49" s="142"/>
      <c r="R49" s="143"/>
      <c r="S49" s="144"/>
      <c r="T49" s="145"/>
      <c r="U49" s="146"/>
      <c r="V49" s="147"/>
      <c r="W49" s="139" t="str">
        <f t="shared" si="11"/>
        <v>Formula</v>
      </c>
      <c r="X49" s="142"/>
      <c r="Y49" s="14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row>
    <row r="50" spans="1:50" s="24" customFormat="1" ht="39.9" customHeight="1">
      <c r="A50" s="128"/>
      <c r="B50" s="129"/>
      <c r="C50" s="130"/>
      <c r="D50" s="130"/>
      <c r="E50" s="131" t="s">
        <v>288</v>
      </c>
      <c r="F50" s="132"/>
      <c r="G50" s="133" t="s">
        <v>289</v>
      </c>
      <c r="H50" s="134"/>
      <c r="I50" s="135"/>
      <c r="J50" s="136" t="str">
        <f t="shared" si="9"/>
        <v>Formula</v>
      </c>
      <c r="K50" s="137" t="s">
        <v>290</v>
      </c>
      <c r="L50" s="135"/>
      <c r="M50" s="138" t="str">
        <f>IFERROR(CHOOSE(MATCH(K50,{"Coal","Diesel","Fuel oil","Kerosene","LPG","Natural gas","Wood deforested","Wood reforested","Other"},0),96.3,74.1,77.4,71.5,63.1,56.1,109.6,0,"Add details in last column"),"Formula")</f>
        <v>Formula</v>
      </c>
      <c r="N50" s="139" t="str">
        <f t="shared" si="10"/>
        <v>Formula</v>
      </c>
      <c r="O50" s="140"/>
      <c r="P50" s="141"/>
      <c r="Q50" s="142"/>
      <c r="R50" s="143"/>
      <c r="S50" s="144"/>
      <c r="T50" s="145"/>
      <c r="U50" s="146"/>
      <c r="V50" s="147"/>
      <c r="W50" s="139" t="str">
        <f t="shared" si="11"/>
        <v>Formula</v>
      </c>
      <c r="X50" s="142"/>
      <c r="Y50" s="14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row>
    <row r="51" spans="1:50" s="24" customFormat="1" ht="39.9" customHeight="1">
      <c r="A51" s="128"/>
      <c r="B51" s="129"/>
      <c r="C51" s="130"/>
      <c r="D51" s="130"/>
      <c r="E51" s="131" t="s">
        <v>291</v>
      </c>
      <c r="F51" s="132"/>
      <c r="G51" s="133" t="s">
        <v>292</v>
      </c>
      <c r="H51" s="134"/>
      <c r="I51" s="135"/>
      <c r="J51" s="136" t="str">
        <f t="shared" si="9"/>
        <v>Formula</v>
      </c>
      <c r="K51" s="137" t="s">
        <v>293</v>
      </c>
      <c r="L51" s="135"/>
      <c r="M51" s="138" t="str">
        <f>IFERROR(CHOOSE(MATCH(K51,{"Coal","Diesel","Fuel oil","Kerosene","LPG","Natural gas","Wood deforested","Wood reforested","Other"},0),96.3,74.1,77.4,71.5,63.1,56.1,109.6,0,"Add details in last column"),"Formula")</f>
        <v>Formula</v>
      </c>
      <c r="N51" s="139" t="str">
        <f t="shared" si="10"/>
        <v>Formula</v>
      </c>
      <c r="O51" s="140"/>
      <c r="P51" s="141"/>
      <c r="Q51" s="142"/>
      <c r="R51" s="143"/>
      <c r="S51" s="144"/>
      <c r="T51" s="145"/>
      <c r="U51" s="146"/>
      <c r="V51" s="147"/>
      <c r="W51" s="139" t="str">
        <f t="shared" si="11"/>
        <v>Formula</v>
      </c>
      <c r="X51" s="142"/>
      <c r="Y51" s="14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row>
    <row r="52" spans="1:50" s="25" customFormat="1" ht="39.9" customHeight="1">
      <c r="A52" s="128"/>
      <c r="B52" s="129"/>
      <c r="C52" s="130"/>
      <c r="D52" s="130"/>
      <c r="E52" s="131" t="s">
        <v>294</v>
      </c>
      <c r="F52" s="132"/>
      <c r="G52" s="133" t="s">
        <v>295</v>
      </c>
      <c r="H52" s="134"/>
      <c r="I52" s="135"/>
      <c r="J52" s="136" t="str">
        <f t="shared" si="9"/>
        <v>Formula</v>
      </c>
      <c r="K52" s="137" t="s">
        <v>296</v>
      </c>
      <c r="L52" s="135"/>
      <c r="M52" s="138" t="str">
        <f>IFERROR(CHOOSE(MATCH(K52,{"Coal","Diesel","Fuel oil","Kerosene","LPG","Natural gas","Wood deforested","Wood reforested","Other"},0),96.3,74.1,77.4,71.5,63.1,56.1,109.6,0,"Add details in last column"),"Formula")</f>
        <v>Formula</v>
      </c>
      <c r="N52" s="139" t="str">
        <f t="shared" si="10"/>
        <v>Formula</v>
      </c>
      <c r="O52" s="140"/>
      <c r="P52" s="141"/>
      <c r="Q52" s="142"/>
      <c r="R52" s="143"/>
      <c r="S52" s="144"/>
      <c r="T52" s="145"/>
      <c r="U52" s="146"/>
      <c r="V52" s="147"/>
      <c r="W52" s="139" t="str">
        <f t="shared" si="11"/>
        <v>Formula</v>
      </c>
      <c r="X52" s="142"/>
      <c r="Y52" s="14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row>
    <row r="53" spans="1:50" s="25" customFormat="1" ht="39.9" customHeight="1">
      <c r="A53" s="128"/>
      <c r="B53" s="129"/>
      <c r="C53" s="130"/>
      <c r="D53" s="130"/>
      <c r="E53" s="131" t="s">
        <v>297</v>
      </c>
      <c r="F53" s="132"/>
      <c r="G53" s="133" t="s">
        <v>298</v>
      </c>
      <c r="H53" s="134"/>
      <c r="I53" s="135"/>
      <c r="J53" s="136" t="str">
        <f t="shared" si="9"/>
        <v>Formula</v>
      </c>
      <c r="K53" s="137" t="s">
        <v>299</v>
      </c>
      <c r="L53" s="135"/>
      <c r="M53" s="138" t="str">
        <f>IFERROR(CHOOSE(MATCH(K53,{"Coal","Diesel","Fuel oil","Kerosene","LPG","Natural gas","Wood deforested","Wood reforested","Other"},0),96.3,74.1,77.4,71.5,63.1,56.1,109.6,0,"Add details in last column"),"Formula")</f>
        <v>Formula</v>
      </c>
      <c r="N53" s="139" t="str">
        <f t="shared" si="10"/>
        <v>Formula</v>
      </c>
      <c r="O53" s="140"/>
      <c r="P53" s="141"/>
      <c r="Q53" s="142"/>
      <c r="R53" s="143"/>
      <c r="S53" s="144"/>
      <c r="T53" s="145"/>
      <c r="U53" s="146"/>
      <c r="V53" s="147"/>
      <c r="W53" s="139" t="str">
        <f t="shared" si="11"/>
        <v>Formula</v>
      </c>
      <c r="X53" s="142"/>
      <c r="Y53" s="14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row>
    <row r="54" spans="1:50" s="25" customFormat="1" ht="39.9" customHeight="1">
      <c r="A54" s="128"/>
      <c r="B54" s="129"/>
      <c r="C54" s="130"/>
      <c r="D54" s="130"/>
      <c r="E54" s="131" t="s">
        <v>300</v>
      </c>
      <c r="F54" s="132"/>
      <c r="G54" s="133" t="s">
        <v>301</v>
      </c>
      <c r="H54" s="134"/>
      <c r="I54" s="135"/>
      <c r="J54" s="136" t="str">
        <f t="shared" si="9"/>
        <v>Formula</v>
      </c>
      <c r="K54" s="137" t="s">
        <v>302</v>
      </c>
      <c r="L54" s="135"/>
      <c r="M54" s="138" t="str">
        <f>IFERROR(CHOOSE(MATCH(K54,{"Coal","Diesel","Fuel oil","Kerosene","LPG","Natural gas","Wood deforested","Wood reforested","Other"},0),96.3,74.1,77.4,71.5,63.1,56.1,109.6,0,"Add details in last column"),"Formula")</f>
        <v>Formula</v>
      </c>
      <c r="N54" s="139" t="str">
        <f t="shared" si="10"/>
        <v>Formula</v>
      </c>
      <c r="O54" s="140"/>
      <c r="P54" s="141"/>
      <c r="Q54" s="142"/>
      <c r="R54" s="143"/>
      <c r="S54" s="144"/>
      <c r="T54" s="145"/>
      <c r="U54" s="146"/>
      <c r="V54" s="147"/>
      <c r="W54" s="139" t="str">
        <f t="shared" si="11"/>
        <v>Formula</v>
      </c>
      <c r="X54" s="142"/>
      <c r="Y54" s="14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row>
    <row r="55" spans="1:50" s="25" customFormat="1" ht="39.9" customHeight="1">
      <c r="A55" s="128"/>
      <c r="B55" s="129"/>
      <c r="C55" s="130"/>
      <c r="D55" s="130"/>
      <c r="E55" s="131" t="s">
        <v>303</v>
      </c>
      <c r="F55" s="132"/>
      <c r="G55" s="133" t="s">
        <v>304</v>
      </c>
      <c r="H55" s="134"/>
      <c r="I55" s="135"/>
      <c r="J55" s="136" t="str">
        <f t="shared" si="9"/>
        <v>Formula</v>
      </c>
      <c r="K55" s="137" t="s">
        <v>305</v>
      </c>
      <c r="L55" s="135"/>
      <c r="M55" s="138" t="str">
        <f>IFERROR(CHOOSE(MATCH(K55,{"Coal","Diesel","Fuel oil","Kerosene","LPG","Natural gas","Wood deforested","Wood reforested","Other"},0),96.3,74.1,77.4,71.5,63.1,56.1,109.6,0,"Add details in last column"),"Formula")</f>
        <v>Formula</v>
      </c>
      <c r="N55" s="139" t="str">
        <f t="shared" si="10"/>
        <v>Formula</v>
      </c>
      <c r="O55" s="140"/>
      <c r="P55" s="141"/>
      <c r="Q55" s="142"/>
      <c r="R55" s="143"/>
      <c r="S55" s="144"/>
      <c r="T55" s="145"/>
      <c r="U55" s="146"/>
      <c r="V55" s="147"/>
      <c r="W55" s="139" t="str">
        <f t="shared" si="11"/>
        <v>Formula</v>
      </c>
      <c r="X55" s="142"/>
      <c r="Y55" s="14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row>
    <row r="56" spans="1:50" s="25" customFormat="1" ht="39.9" customHeight="1">
      <c r="A56" s="128"/>
      <c r="B56" s="129"/>
      <c r="C56" s="130"/>
      <c r="D56" s="130"/>
      <c r="E56" s="131" t="s">
        <v>306</v>
      </c>
      <c r="F56" s="132"/>
      <c r="G56" s="133" t="s">
        <v>307</v>
      </c>
      <c r="H56" s="134"/>
      <c r="I56" s="135"/>
      <c r="J56" s="136" t="str">
        <f t="shared" si="9"/>
        <v>Formula</v>
      </c>
      <c r="K56" s="137" t="s">
        <v>308</v>
      </c>
      <c r="L56" s="135"/>
      <c r="M56" s="138" t="str">
        <f>IFERROR(CHOOSE(MATCH(K56,{"Coal","Diesel","Fuel oil","Kerosene","LPG","Natural gas","Wood deforested","Wood reforested","Other"},0),96.3,74.1,77.4,71.5,63.1,56.1,109.6,0,"Add details in last column"),"Formula")</f>
        <v>Formula</v>
      </c>
      <c r="N56" s="139" t="str">
        <f t="shared" si="10"/>
        <v>Formula</v>
      </c>
      <c r="O56" s="140"/>
      <c r="P56" s="141"/>
      <c r="Q56" s="142"/>
      <c r="R56" s="143"/>
      <c r="S56" s="144"/>
      <c r="T56" s="145"/>
      <c r="U56" s="146"/>
      <c r="V56" s="147"/>
      <c r="W56" s="139" t="str">
        <f t="shared" si="11"/>
        <v>Formula</v>
      </c>
      <c r="X56" s="142"/>
      <c r="Y56" s="14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row>
    <row r="57" spans="1:50" s="25" customFormat="1" ht="39.9" customHeight="1">
      <c r="A57" s="128"/>
      <c r="B57" s="129"/>
      <c r="C57" s="130"/>
      <c r="D57" s="130"/>
      <c r="E57" s="131" t="s">
        <v>309</v>
      </c>
      <c r="F57" s="132"/>
      <c r="G57" s="133" t="s">
        <v>310</v>
      </c>
      <c r="H57" s="134"/>
      <c r="I57" s="135"/>
      <c r="J57" s="136" t="str">
        <f t="shared" si="9"/>
        <v>Formula</v>
      </c>
      <c r="K57" s="137" t="s">
        <v>311</v>
      </c>
      <c r="L57" s="135"/>
      <c r="M57" s="138" t="str">
        <f>IFERROR(CHOOSE(MATCH(K57,{"Coal","Diesel","Fuel oil","Kerosene","LPG","Natural gas","Wood deforested","Wood reforested","Other"},0),96.3,74.1,77.4,71.5,63.1,56.1,109.6,0,"Add details in last column"),"Formula")</f>
        <v>Formula</v>
      </c>
      <c r="N57" s="139" t="str">
        <f t="shared" si="10"/>
        <v>Formula</v>
      </c>
      <c r="O57" s="140"/>
      <c r="P57" s="141"/>
      <c r="Q57" s="142"/>
      <c r="R57" s="143"/>
      <c r="S57" s="144"/>
      <c r="T57" s="145"/>
      <c r="U57" s="146"/>
      <c r="V57" s="147"/>
      <c r="W57" s="139" t="str">
        <f t="shared" si="11"/>
        <v>Formula</v>
      </c>
      <c r="X57" s="142"/>
      <c r="Y57" s="14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row>
    <row r="58" spans="1:50" s="24" customFormat="1" ht="39.9" customHeight="1">
      <c r="A58" s="128"/>
      <c r="B58" s="129"/>
      <c r="C58" s="130"/>
      <c r="D58" s="130"/>
      <c r="E58" s="131" t="s">
        <v>312</v>
      </c>
      <c r="F58" s="132"/>
      <c r="G58" s="133" t="s">
        <v>313</v>
      </c>
      <c r="H58" s="134"/>
      <c r="I58" s="135"/>
      <c r="J58" s="136" t="str">
        <f t="shared" si="9"/>
        <v>Formula</v>
      </c>
      <c r="K58" s="137" t="s">
        <v>314</v>
      </c>
      <c r="L58" s="135"/>
      <c r="M58" s="138" t="str">
        <f>IFERROR(CHOOSE(MATCH(K58,{"Coal","Diesel","Fuel oil","Kerosene","LPG","Natural gas","Wood deforested","Wood reforested","Other"},0),96.3,74.1,77.4,71.5,63.1,56.1,109.6,0,"Add details in last column"),"Formula")</f>
        <v>Formula</v>
      </c>
      <c r="N58" s="139" t="str">
        <f t="shared" si="10"/>
        <v>Formula</v>
      </c>
      <c r="O58" s="140"/>
      <c r="P58" s="141"/>
      <c r="Q58" s="142"/>
      <c r="R58" s="143"/>
      <c r="S58" s="144"/>
      <c r="T58" s="145"/>
      <c r="U58" s="146"/>
      <c r="V58" s="147"/>
      <c r="W58" s="139" t="str">
        <f t="shared" si="11"/>
        <v>Formula</v>
      </c>
      <c r="X58" s="142"/>
      <c r="Y58" s="14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row>
    <row r="59" spans="1:50" s="24" customFormat="1" ht="39.9" customHeight="1">
      <c r="A59" s="128"/>
      <c r="B59" s="129"/>
      <c r="C59" s="130"/>
      <c r="D59" s="130"/>
      <c r="E59" s="131" t="s">
        <v>315</v>
      </c>
      <c r="F59" s="132"/>
      <c r="G59" s="133" t="s">
        <v>316</v>
      </c>
      <c r="H59" s="134"/>
      <c r="I59" s="135"/>
      <c r="J59" s="136" t="str">
        <f t="shared" si="9"/>
        <v>Formula</v>
      </c>
      <c r="K59" s="137" t="s">
        <v>317</v>
      </c>
      <c r="L59" s="135"/>
      <c r="M59" s="138" t="str">
        <f>IFERROR(CHOOSE(MATCH(K59,{"Coal","Diesel","Fuel oil","Kerosene","LPG","Natural gas","Wood deforested","Wood reforested","Other"},0),96.3,74.1,77.4,71.5,63.1,56.1,109.6,0,"Add details in last column"),"Formula")</f>
        <v>Formula</v>
      </c>
      <c r="N59" s="139" t="str">
        <f t="shared" si="10"/>
        <v>Formula</v>
      </c>
      <c r="O59" s="140"/>
      <c r="P59" s="141"/>
      <c r="Q59" s="142"/>
      <c r="R59" s="143"/>
      <c r="S59" s="144"/>
      <c r="T59" s="145"/>
      <c r="U59" s="146"/>
      <c r="V59" s="147"/>
      <c r="W59" s="139" t="str">
        <f t="shared" si="11"/>
        <v>Formula</v>
      </c>
      <c r="X59" s="142"/>
      <c r="Y59" s="14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row>
    <row r="60" spans="1:50" s="24" customFormat="1" ht="39.9" customHeight="1">
      <c r="A60" s="128"/>
      <c r="B60" s="129"/>
      <c r="C60" s="130"/>
      <c r="D60" s="130"/>
      <c r="E60" s="131" t="s">
        <v>318</v>
      </c>
      <c r="F60" s="132"/>
      <c r="G60" s="133" t="s">
        <v>319</v>
      </c>
      <c r="H60" s="134"/>
      <c r="I60" s="135"/>
      <c r="J60" s="136" t="str">
        <f t="shared" si="9"/>
        <v>Formula</v>
      </c>
      <c r="K60" s="137" t="s">
        <v>320</v>
      </c>
      <c r="L60" s="135"/>
      <c r="M60" s="138" t="str">
        <f>IFERROR(CHOOSE(MATCH(K60,{"Coal","Diesel","Fuel oil","Kerosene","LPG","Natural gas","Wood deforested","Wood reforested","Other"},0),96.3,74.1,77.4,71.5,63.1,56.1,109.6,0,"Add details in last column"),"Formula")</f>
        <v>Formula</v>
      </c>
      <c r="N60" s="139" t="str">
        <f t="shared" si="10"/>
        <v>Formula</v>
      </c>
      <c r="O60" s="140"/>
      <c r="P60" s="141"/>
      <c r="Q60" s="142"/>
      <c r="R60" s="143"/>
      <c r="S60" s="144"/>
      <c r="T60" s="145"/>
      <c r="U60" s="146"/>
      <c r="V60" s="147"/>
      <c r="W60" s="139" t="str">
        <f t="shared" si="11"/>
        <v>Formula</v>
      </c>
      <c r="X60" s="142"/>
      <c r="Y60" s="14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1:50" s="24" customFormat="1" ht="39.9" customHeight="1">
      <c r="A61" s="128"/>
      <c r="B61" s="129"/>
      <c r="C61" s="130"/>
      <c r="D61" s="130"/>
      <c r="E61" s="131" t="s">
        <v>321</v>
      </c>
      <c r="F61" s="132"/>
      <c r="G61" s="133" t="s">
        <v>322</v>
      </c>
      <c r="H61" s="134"/>
      <c r="I61" s="135"/>
      <c r="J61" s="136" t="str">
        <f t="shared" si="9"/>
        <v>Formula</v>
      </c>
      <c r="K61" s="137" t="s">
        <v>323</v>
      </c>
      <c r="L61" s="135"/>
      <c r="M61" s="138" t="str">
        <f>IFERROR(CHOOSE(MATCH(K61,{"Coal","Diesel","Fuel oil","Kerosene","LPG","Natural gas","Wood deforested","Wood reforested","Other"},0),96.3,74.1,77.4,71.5,63.1,56.1,109.6,0,"Add details in last column"),"Formula")</f>
        <v>Formula</v>
      </c>
      <c r="N61" s="139" t="str">
        <f t="shared" si="10"/>
        <v>Formula</v>
      </c>
      <c r="O61" s="140"/>
      <c r="P61" s="141"/>
      <c r="Q61" s="142"/>
      <c r="R61" s="143"/>
      <c r="S61" s="144"/>
      <c r="T61" s="145"/>
      <c r="U61" s="146"/>
      <c r="V61" s="147"/>
      <c r="W61" s="139" t="str">
        <f t="shared" si="11"/>
        <v>Formula</v>
      </c>
      <c r="X61" s="142"/>
      <c r="Y61" s="14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row>
    <row r="62" spans="1:50" s="24" customFormat="1" ht="39.9" customHeight="1">
      <c r="A62" s="128"/>
      <c r="B62" s="129"/>
      <c r="C62" s="130"/>
      <c r="D62" s="130"/>
      <c r="E62" s="131" t="s">
        <v>324</v>
      </c>
      <c r="F62" s="132"/>
      <c r="G62" s="133" t="s">
        <v>325</v>
      </c>
      <c r="H62" s="134"/>
      <c r="I62" s="135"/>
      <c r="J62" s="136" t="str">
        <f t="shared" si="9"/>
        <v>Formula</v>
      </c>
      <c r="K62" s="137" t="s">
        <v>326</v>
      </c>
      <c r="L62" s="135"/>
      <c r="M62" s="138" t="str">
        <f>IFERROR(CHOOSE(MATCH(K62,{"Coal","Diesel","Fuel oil","Kerosene","LPG","Natural gas","Wood deforested","Wood reforested","Other"},0),96.3,74.1,77.4,71.5,63.1,56.1,109.6,0,"Add details in last column"),"Formula")</f>
        <v>Formula</v>
      </c>
      <c r="N62" s="139" t="str">
        <f t="shared" si="10"/>
        <v>Formula</v>
      </c>
      <c r="O62" s="140"/>
      <c r="P62" s="141"/>
      <c r="Q62" s="142"/>
      <c r="R62" s="143"/>
      <c r="S62" s="144"/>
      <c r="T62" s="145"/>
      <c r="U62" s="146"/>
      <c r="V62" s="147"/>
      <c r="W62" s="139" t="str">
        <f t="shared" si="11"/>
        <v>Formula</v>
      </c>
      <c r="X62" s="142"/>
      <c r="Y62" s="14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row>
    <row r="63" spans="1:50" s="24" customFormat="1" ht="39.9" customHeight="1">
      <c r="A63" s="128"/>
      <c r="B63" s="129"/>
      <c r="C63" s="130"/>
      <c r="D63" s="130"/>
      <c r="E63" s="131" t="s">
        <v>327</v>
      </c>
      <c r="F63" s="132"/>
      <c r="G63" s="133" t="s">
        <v>328</v>
      </c>
      <c r="H63" s="134"/>
      <c r="I63" s="135"/>
      <c r="J63" s="136" t="str">
        <f t="shared" si="9"/>
        <v>Formula</v>
      </c>
      <c r="K63" s="137" t="s">
        <v>329</v>
      </c>
      <c r="L63" s="135"/>
      <c r="M63" s="138" t="str">
        <f>IFERROR(CHOOSE(MATCH(K63,{"Coal","Diesel","Fuel oil","Kerosene","LPG","Natural gas","Wood deforested","Wood reforested","Other"},0),96.3,74.1,77.4,71.5,63.1,56.1,109.6,0,"Add details in last column"),"Formula")</f>
        <v>Formula</v>
      </c>
      <c r="N63" s="139" t="str">
        <f t="shared" si="10"/>
        <v>Formula</v>
      </c>
      <c r="O63" s="140"/>
      <c r="P63" s="141"/>
      <c r="Q63" s="142"/>
      <c r="R63" s="143"/>
      <c r="S63" s="144"/>
      <c r="T63" s="145"/>
      <c r="U63" s="146"/>
      <c r="V63" s="147"/>
      <c r="W63" s="139" t="str">
        <f t="shared" si="11"/>
        <v>Formula</v>
      </c>
      <c r="X63" s="142"/>
      <c r="Y63" s="14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row>
    <row r="64" spans="1:50" s="25" customFormat="1" ht="39.9" customHeight="1">
      <c r="A64" s="128"/>
      <c r="B64" s="129"/>
      <c r="C64" s="130"/>
      <c r="D64" s="130"/>
      <c r="E64" s="131" t="s">
        <v>330</v>
      </c>
      <c r="F64" s="132"/>
      <c r="G64" s="133" t="s">
        <v>331</v>
      </c>
      <c r="H64" s="134"/>
      <c r="I64" s="135"/>
      <c r="J64" s="136" t="str">
        <f t="shared" si="9"/>
        <v>Formula</v>
      </c>
      <c r="K64" s="137" t="s">
        <v>332</v>
      </c>
      <c r="L64" s="135"/>
      <c r="M64" s="138" t="str">
        <f>IFERROR(CHOOSE(MATCH(K64,{"Coal","Diesel","Fuel oil","Kerosene","LPG","Natural gas","Wood deforested","Wood reforested","Other"},0),96.3,74.1,77.4,71.5,63.1,56.1,109.6,0,"Add details in last column"),"Formula")</f>
        <v>Formula</v>
      </c>
      <c r="N64" s="139" t="str">
        <f t="shared" si="10"/>
        <v>Formula</v>
      </c>
      <c r="O64" s="140"/>
      <c r="P64" s="141"/>
      <c r="Q64" s="142"/>
      <c r="R64" s="143"/>
      <c r="S64" s="144"/>
      <c r="T64" s="145"/>
      <c r="U64" s="146"/>
      <c r="V64" s="147"/>
      <c r="W64" s="139" t="str">
        <f t="shared" si="11"/>
        <v>Formula</v>
      </c>
      <c r="X64" s="142"/>
      <c r="Y64" s="14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row>
    <row r="65" spans="1:50" s="25" customFormat="1" ht="39.9" customHeight="1">
      <c r="A65" s="128"/>
      <c r="B65" s="129"/>
      <c r="C65" s="130"/>
      <c r="D65" s="130"/>
      <c r="E65" s="131" t="s">
        <v>333</v>
      </c>
      <c r="F65" s="132"/>
      <c r="G65" s="133" t="s">
        <v>334</v>
      </c>
      <c r="H65" s="134"/>
      <c r="I65" s="135"/>
      <c r="J65" s="136" t="str">
        <f t="shared" si="9"/>
        <v>Formula</v>
      </c>
      <c r="K65" s="137" t="s">
        <v>335</v>
      </c>
      <c r="L65" s="135"/>
      <c r="M65" s="138" t="str">
        <f>IFERROR(CHOOSE(MATCH(K65,{"Coal","Diesel","Fuel oil","Kerosene","LPG","Natural gas","Wood deforested","Wood reforested","Other"},0),96.3,74.1,77.4,71.5,63.1,56.1,109.6,0,"Add details in last column"),"Formula")</f>
        <v>Formula</v>
      </c>
      <c r="N65" s="139" t="str">
        <f t="shared" si="10"/>
        <v>Formula</v>
      </c>
      <c r="O65" s="140"/>
      <c r="P65" s="141"/>
      <c r="Q65" s="142"/>
      <c r="R65" s="143"/>
      <c r="S65" s="144"/>
      <c r="T65" s="145"/>
      <c r="U65" s="146"/>
      <c r="V65" s="147"/>
      <c r="W65" s="139" t="str">
        <f t="shared" si="11"/>
        <v>Formula</v>
      </c>
      <c r="X65" s="142"/>
      <c r="Y65" s="14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row>
    <row r="66" spans="1:50" s="25" customFormat="1" ht="39.9" customHeight="1">
      <c r="A66" s="128"/>
      <c r="B66" s="129"/>
      <c r="C66" s="130"/>
      <c r="D66" s="130"/>
      <c r="E66" s="131" t="s">
        <v>336</v>
      </c>
      <c r="F66" s="132"/>
      <c r="G66" s="133" t="s">
        <v>337</v>
      </c>
      <c r="H66" s="134"/>
      <c r="I66" s="135"/>
      <c r="J66" s="136" t="str">
        <f t="shared" si="9"/>
        <v>Formula</v>
      </c>
      <c r="K66" s="137" t="s">
        <v>338</v>
      </c>
      <c r="L66" s="135"/>
      <c r="M66" s="138" t="str">
        <f>IFERROR(CHOOSE(MATCH(K66,{"Coal","Diesel","Fuel oil","Kerosene","LPG","Natural gas","Wood deforested","Wood reforested","Other"},0),96.3,74.1,77.4,71.5,63.1,56.1,109.6,0,"Add details in last column"),"Formula")</f>
        <v>Formula</v>
      </c>
      <c r="N66" s="139" t="str">
        <f t="shared" si="10"/>
        <v>Formula</v>
      </c>
      <c r="O66" s="140"/>
      <c r="P66" s="141"/>
      <c r="Q66" s="142"/>
      <c r="R66" s="143"/>
      <c r="S66" s="144"/>
      <c r="T66" s="145"/>
      <c r="U66" s="146"/>
      <c r="V66" s="147"/>
      <c r="W66" s="139" t="str">
        <f t="shared" si="11"/>
        <v>Formula</v>
      </c>
      <c r="X66" s="142"/>
      <c r="Y66" s="14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row>
    <row r="67" spans="1:50" s="25" customFormat="1" ht="39.9" customHeight="1">
      <c r="A67" s="128"/>
      <c r="B67" s="129"/>
      <c r="C67" s="130"/>
      <c r="D67" s="130"/>
      <c r="E67" s="131" t="s">
        <v>339</v>
      </c>
      <c r="F67" s="132"/>
      <c r="G67" s="133" t="s">
        <v>340</v>
      </c>
      <c r="H67" s="134"/>
      <c r="I67" s="135"/>
      <c r="J67" s="136" t="str">
        <f t="shared" si="9"/>
        <v>Formula</v>
      </c>
      <c r="K67" s="137" t="s">
        <v>341</v>
      </c>
      <c r="L67" s="135"/>
      <c r="M67" s="138" t="str">
        <f>IFERROR(CHOOSE(MATCH(K67,{"Coal","Diesel","Fuel oil","Kerosene","LPG","Natural gas","Wood deforested","Wood reforested","Other"},0),96.3,74.1,77.4,71.5,63.1,56.1,109.6,0,"Add details in last column"),"Formula")</f>
        <v>Formula</v>
      </c>
      <c r="N67" s="139" t="str">
        <f t="shared" si="10"/>
        <v>Formula</v>
      </c>
      <c r="O67" s="140"/>
      <c r="P67" s="141"/>
      <c r="Q67" s="142"/>
      <c r="R67" s="143"/>
      <c r="S67" s="144"/>
      <c r="T67" s="145"/>
      <c r="U67" s="146"/>
      <c r="V67" s="147"/>
      <c r="W67" s="139" t="str">
        <f t="shared" si="11"/>
        <v>Formula</v>
      </c>
      <c r="X67" s="142"/>
      <c r="Y67" s="14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row>
    <row r="68" spans="1:50" s="25" customFormat="1" ht="39.9" customHeight="1">
      <c r="A68" s="128"/>
      <c r="B68" s="129"/>
      <c r="C68" s="130"/>
      <c r="D68" s="130"/>
      <c r="E68" s="131" t="s">
        <v>342</v>
      </c>
      <c r="F68" s="132"/>
      <c r="G68" s="133" t="s">
        <v>343</v>
      </c>
      <c r="H68" s="134"/>
      <c r="I68" s="135"/>
      <c r="J68" s="136" t="str">
        <f t="shared" si="9"/>
        <v>Formula</v>
      </c>
      <c r="K68" s="137" t="s">
        <v>344</v>
      </c>
      <c r="L68" s="135"/>
      <c r="M68" s="138" t="str">
        <f>IFERROR(CHOOSE(MATCH(K68,{"Coal","Diesel","Fuel oil","Kerosene","LPG","Natural gas","Wood deforested","Wood reforested","Other"},0),96.3,74.1,77.4,71.5,63.1,56.1,109.6,0,"Add details in last column"),"Formula")</f>
        <v>Formula</v>
      </c>
      <c r="N68" s="139" t="str">
        <f t="shared" si="10"/>
        <v>Formula</v>
      </c>
      <c r="O68" s="140"/>
      <c r="P68" s="141"/>
      <c r="Q68" s="142"/>
      <c r="R68" s="143"/>
      <c r="S68" s="144"/>
      <c r="T68" s="145"/>
      <c r="U68" s="146"/>
      <c r="V68" s="147"/>
      <c r="W68" s="139" t="str">
        <f t="shared" si="11"/>
        <v>Formula</v>
      </c>
      <c r="X68" s="142"/>
      <c r="Y68" s="14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row>
    <row r="69" spans="1:50" s="25" customFormat="1" ht="39.9" customHeight="1">
      <c r="A69" s="128"/>
      <c r="B69" s="129"/>
      <c r="C69" s="130"/>
      <c r="D69" s="130"/>
      <c r="E69" s="131" t="s">
        <v>345</v>
      </c>
      <c r="F69" s="132"/>
      <c r="G69" s="133" t="s">
        <v>346</v>
      </c>
      <c r="H69" s="134"/>
      <c r="I69" s="135"/>
      <c r="J69" s="136" t="str">
        <f t="shared" si="9"/>
        <v>Formula</v>
      </c>
      <c r="K69" s="137" t="s">
        <v>347</v>
      </c>
      <c r="L69" s="135"/>
      <c r="M69" s="138" t="str">
        <f>IFERROR(CHOOSE(MATCH(K69,{"Coal","Diesel","Fuel oil","Kerosene","LPG","Natural gas","Wood deforested","Wood reforested","Other"},0),96.3,74.1,77.4,71.5,63.1,56.1,109.6,0,"Add details in last column"),"Formula")</f>
        <v>Formula</v>
      </c>
      <c r="N69" s="139" t="str">
        <f t="shared" si="10"/>
        <v>Formula</v>
      </c>
      <c r="O69" s="140"/>
      <c r="P69" s="141"/>
      <c r="Q69" s="142"/>
      <c r="R69" s="143"/>
      <c r="S69" s="144"/>
      <c r="T69" s="145"/>
      <c r="U69" s="146"/>
      <c r="V69" s="147"/>
      <c r="W69" s="139" t="str">
        <f t="shared" si="11"/>
        <v>Formula</v>
      </c>
      <c r="X69" s="142"/>
      <c r="Y69" s="14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row>
    <row r="70" spans="1:50" s="24" customFormat="1" ht="39.9" customHeight="1">
      <c r="A70" s="128"/>
      <c r="B70" s="129"/>
      <c r="C70" s="130"/>
      <c r="D70" s="130"/>
      <c r="E70" s="131" t="s">
        <v>348</v>
      </c>
      <c r="F70" s="132"/>
      <c r="G70" s="133" t="s">
        <v>349</v>
      </c>
      <c r="H70" s="134"/>
      <c r="I70" s="135"/>
      <c r="J70" s="136" t="str">
        <f>IF(H70*I70=0,"Formula",H70*I70)</f>
        <v>Formula</v>
      </c>
      <c r="K70" s="137" t="s">
        <v>350</v>
      </c>
      <c r="L70" s="135"/>
      <c r="M70" s="138" t="str">
        <f>IFERROR(CHOOSE(MATCH(K70,{"Coal","Diesel","Fuel oil","Kerosene","LPG","Natural gas","Wood deforested","Wood reforested","Other"},0),96.3,74.1,77.4,71.5,63.1,56.1,109.6,0,"Add details in last column"),"Formula")</f>
        <v>Formula</v>
      </c>
      <c r="N70" s="139" t="str">
        <f>IFERROR(L70*M70/1000,"Formula")</f>
        <v>Formula</v>
      </c>
      <c r="O70" s="140"/>
      <c r="P70" s="141"/>
      <c r="Q70" s="142"/>
      <c r="R70" s="143"/>
      <c r="S70" s="144"/>
      <c r="T70" s="145"/>
      <c r="U70" s="146"/>
      <c r="V70" s="147"/>
      <c r="W70" s="139" t="str">
        <f>IFERROR(U70/V70,"Formula")</f>
        <v>Formula</v>
      </c>
      <c r="X70" s="142"/>
      <c r="Y70" s="14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row>
    <row r="71" spans="1:50" s="24" customFormat="1" ht="39.9" customHeight="1">
      <c r="A71" s="128"/>
      <c r="B71" s="129"/>
      <c r="C71" s="130"/>
      <c r="D71" s="130"/>
      <c r="E71" s="131" t="s">
        <v>351</v>
      </c>
      <c r="F71" s="132"/>
      <c r="G71" s="133" t="s">
        <v>352</v>
      </c>
      <c r="H71" s="134"/>
      <c r="I71" s="135"/>
      <c r="J71" s="136" t="str">
        <f t="shared" ref="J71:J93" si="12">IF(H71*I71=0,"Formula",H71*I71)</f>
        <v>Formula</v>
      </c>
      <c r="K71" s="137" t="s">
        <v>353</v>
      </c>
      <c r="L71" s="135"/>
      <c r="M71" s="138" t="str">
        <f>IFERROR(CHOOSE(MATCH(K71,{"Coal","Diesel","Fuel oil","Kerosene","LPG","Natural gas","Wood deforested","Wood reforested","Other"},0),96.3,74.1,77.4,71.5,63.1,56.1,109.6,0,"Add details in last column"),"Formula")</f>
        <v>Formula</v>
      </c>
      <c r="N71" s="139" t="str">
        <f t="shared" ref="N71:N93" si="13">IFERROR(L71*M71/1000,"Formula")</f>
        <v>Formula</v>
      </c>
      <c r="O71" s="140"/>
      <c r="P71" s="141"/>
      <c r="Q71" s="142"/>
      <c r="R71" s="143"/>
      <c r="S71" s="144"/>
      <c r="T71" s="145"/>
      <c r="U71" s="146"/>
      <c r="V71" s="147"/>
      <c r="W71" s="139" t="str">
        <f t="shared" ref="W71:W93" si="14">IFERROR(U71/V71,"Formula")</f>
        <v>Formula</v>
      </c>
      <c r="X71" s="142"/>
      <c r="Y71" s="14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row>
    <row r="72" spans="1:50" s="24" customFormat="1" ht="39.9" customHeight="1">
      <c r="A72" s="128"/>
      <c r="B72" s="129"/>
      <c r="C72" s="130"/>
      <c r="D72" s="130"/>
      <c r="E72" s="131" t="s">
        <v>354</v>
      </c>
      <c r="F72" s="132"/>
      <c r="G72" s="133" t="s">
        <v>355</v>
      </c>
      <c r="H72" s="134"/>
      <c r="I72" s="135"/>
      <c r="J72" s="136" t="str">
        <f t="shared" si="12"/>
        <v>Formula</v>
      </c>
      <c r="K72" s="137" t="s">
        <v>356</v>
      </c>
      <c r="L72" s="135"/>
      <c r="M72" s="138" t="str">
        <f>IFERROR(CHOOSE(MATCH(K72,{"Coal","Diesel","Fuel oil","Kerosene","LPG","Natural gas","Wood deforested","Wood reforested","Other"},0),96.3,74.1,77.4,71.5,63.1,56.1,109.6,0,"Add details in last column"),"Formula")</f>
        <v>Formula</v>
      </c>
      <c r="N72" s="139" t="str">
        <f t="shared" si="13"/>
        <v>Formula</v>
      </c>
      <c r="O72" s="140"/>
      <c r="P72" s="141"/>
      <c r="Q72" s="142"/>
      <c r="R72" s="143"/>
      <c r="S72" s="144"/>
      <c r="T72" s="145"/>
      <c r="U72" s="146"/>
      <c r="V72" s="147"/>
      <c r="W72" s="139" t="str">
        <f t="shared" si="14"/>
        <v>Formula</v>
      </c>
      <c r="X72" s="142"/>
      <c r="Y72" s="14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row>
    <row r="73" spans="1:50" s="24" customFormat="1" ht="39.9" customHeight="1">
      <c r="A73" s="128"/>
      <c r="B73" s="129"/>
      <c r="C73" s="130"/>
      <c r="D73" s="130"/>
      <c r="E73" s="131" t="s">
        <v>357</v>
      </c>
      <c r="F73" s="132"/>
      <c r="G73" s="133" t="s">
        <v>358</v>
      </c>
      <c r="H73" s="134"/>
      <c r="I73" s="135"/>
      <c r="J73" s="136" t="str">
        <f t="shared" si="12"/>
        <v>Formula</v>
      </c>
      <c r="K73" s="137" t="s">
        <v>359</v>
      </c>
      <c r="L73" s="135"/>
      <c r="M73" s="138" t="str">
        <f>IFERROR(CHOOSE(MATCH(K73,{"Coal","Diesel","Fuel oil","Kerosene","LPG","Natural gas","Wood deforested","Wood reforested","Other"},0),96.3,74.1,77.4,71.5,63.1,56.1,109.6,0,"Add details in last column"),"Formula")</f>
        <v>Formula</v>
      </c>
      <c r="N73" s="139" t="str">
        <f t="shared" si="13"/>
        <v>Formula</v>
      </c>
      <c r="O73" s="140"/>
      <c r="P73" s="141"/>
      <c r="Q73" s="142"/>
      <c r="R73" s="143"/>
      <c r="S73" s="144"/>
      <c r="T73" s="145"/>
      <c r="U73" s="146"/>
      <c r="V73" s="147"/>
      <c r="W73" s="139" t="str">
        <f t="shared" si="14"/>
        <v>Formula</v>
      </c>
      <c r="X73" s="142"/>
      <c r="Y73" s="14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row>
    <row r="74" spans="1:50" s="24" customFormat="1" ht="39.9" customHeight="1">
      <c r="A74" s="128"/>
      <c r="B74" s="129"/>
      <c r="C74" s="130"/>
      <c r="D74" s="130"/>
      <c r="E74" s="131" t="s">
        <v>360</v>
      </c>
      <c r="F74" s="132"/>
      <c r="G74" s="133" t="s">
        <v>361</v>
      </c>
      <c r="H74" s="134"/>
      <c r="I74" s="135"/>
      <c r="J74" s="136" t="str">
        <f t="shared" si="12"/>
        <v>Formula</v>
      </c>
      <c r="K74" s="137" t="s">
        <v>362</v>
      </c>
      <c r="L74" s="135"/>
      <c r="M74" s="138" t="str">
        <f>IFERROR(CHOOSE(MATCH(K74,{"Coal","Diesel","Fuel oil","Kerosene","LPG","Natural gas","Wood deforested","Wood reforested","Other"},0),96.3,74.1,77.4,71.5,63.1,56.1,109.6,0,"Add details in last column"),"Formula")</f>
        <v>Formula</v>
      </c>
      <c r="N74" s="139" t="str">
        <f t="shared" si="13"/>
        <v>Formula</v>
      </c>
      <c r="O74" s="140"/>
      <c r="P74" s="141"/>
      <c r="Q74" s="142"/>
      <c r="R74" s="143"/>
      <c r="S74" s="144"/>
      <c r="T74" s="145"/>
      <c r="U74" s="146"/>
      <c r="V74" s="147"/>
      <c r="W74" s="139" t="str">
        <f t="shared" si="14"/>
        <v>Formula</v>
      </c>
      <c r="X74" s="142"/>
      <c r="Y74" s="14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row>
    <row r="75" spans="1:50" s="24" customFormat="1" ht="39.9" customHeight="1">
      <c r="A75" s="128"/>
      <c r="B75" s="129"/>
      <c r="C75" s="130"/>
      <c r="D75" s="130"/>
      <c r="E75" s="131" t="s">
        <v>363</v>
      </c>
      <c r="F75" s="132"/>
      <c r="G75" s="133" t="s">
        <v>364</v>
      </c>
      <c r="H75" s="134"/>
      <c r="I75" s="135"/>
      <c r="J75" s="136" t="str">
        <f t="shared" si="12"/>
        <v>Formula</v>
      </c>
      <c r="K75" s="137" t="s">
        <v>365</v>
      </c>
      <c r="L75" s="135"/>
      <c r="M75" s="138" t="str">
        <f>IFERROR(CHOOSE(MATCH(K75,{"Coal","Diesel","Fuel oil","Kerosene","LPG","Natural gas","Wood deforested","Wood reforested","Other"},0),96.3,74.1,77.4,71.5,63.1,56.1,109.6,0,"Add details in last column"),"Formula")</f>
        <v>Formula</v>
      </c>
      <c r="N75" s="139" t="str">
        <f t="shared" si="13"/>
        <v>Formula</v>
      </c>
      <c r="O75" s="140"/>
      <c r="P75" s="141"/>
      <c r="Q75" s="142"/>
      <c r="R75" s="143"/>
      <c r="S75" s="144"/>
      <c r="T75" s="145"/>
      <c r="U75" s="146"/>
      <c r="V75" s="147"/>
      <c r="W75" s="139" t="str">
        <f t="shared" si="14"/>
        <v>Formula</v>
      </c>
      <c r="X75" s="142"/>
      <c r="Y75" s="14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row>
    <row r="76" spans="1:50" s="25" customFormat="1" ht="39.9" customHeight="1">
      <c r="A76" s="128"/>
      <c r="B76" s="129"/>
      <c r="C76" s="130"/>
      <c r="D76" s="130"/>
      <c r="E76" s="131" t="s">
        <v>366</v>
      </c>
      <c r="F76" s="132"/>
      <c r="G76" s="133" t="s">
        <v>367</v>
      </c>
      <c r="H76" s="134"/>
      <c r="I76" s="135"/>
      <c r="J76" s="136" t="str">
        <f t="shared" si="12"/>
        <v>Formula</v>
      </c>
      <c r="K76" s="137" t="s">
        <v>368</v>
      </c>
      <c r="L76" s="135"/>
      <c r="M76" s="138" t="str">
        <f>IFERROR(CHOOSE(MATCH(K76,{"Coal","Diesel","Fuel oil","Kerosene","LPG","Natural gas","Wood deforested","Wood reforested","Other"},0),96.3,74.1,77.4,71.5,63.1,56.1,109.6,0,"Add details in last column"),"Formula")</f>
        <v>Formula</v>
      </c>
      <c r="N76" s="139" t="str">
        <f t="shared" si="13"/>
        <v>Formula</v>
      </c>
      <c r="O76" s="140"/>
      <c r="P76" s="141"/>
      <c r="Q76" s="142"/>
      <c r="R76" s="143"/>
      <c r="S76" s="144"/>
      <c r="T76" s="145"/>
      <c r="U76" s="146"/>
      <c r="V76" s="147"/>
      <c r="W76" s="139" t="str">
        <f t="shared" si="14"/>
        <v>Formula</v>
      </c>
      <c r="X76" s="142"/>
      <c r="Y76" s="14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row>
    <row r="77" spans="1:50" s="25" customFormat="1" ht="39.9" customHeight="1">
      <c r="A77" s="128"/>
      <c r="B77" s="129"/>
      <c r="C77" s="130"/>
      <c r="D77" s="130"/>
      <c r="E77" s="131" t="s">
        <v>369</v>
      </c>
      <c r="F77" s="132"/>
      <c r="G77" s="133" t="s">
        <v>370</v>
      </c>
      <c r="H77" s="134"/>
      <c r="I77" s="135"/>
      <c r="J77" s="136" t="str">
        <f t="shared" si="12"/>
        <v>Formula</v>
      </c>
      <c r="K77" s="137" t="s">
        <v>371</v>
      </c>
      <c r="L77" s="135"/>
      <c r="M77" s="138" t="str">
        <f>IFERROR(CHOOSE(MATCH(K77,{"Coal","Diesel","Fuel oil","Kerosene","LPG","Natural gas","Wood deforested","Wood reforested","Other"},0),96.3,74.1,77.4,71.5,63.1,56.1,109.6,0,"Add details in last column"),"Formula")</f>
        <v>Formula</v>
      </c>
      <c r="N77" s="139" t="str">
        <f t="shared" si="13"/>
        <v>Formula</v>
      </c>
      <c r="O77" s="140"/>
      <c r="P77" s="141"/>
      <c r="Q77" s="142"/>
      <c r="R77" s="143"/>
      <c r="S77" s="144"/>
      <c r="T77" s="145"/>
      <c r="U77" s="146"/>
      <c r="V77" s="147"/>
      <c r="W77" s="139" t="str">
        <f t="shared" si="14"/>
        <v>Formula</v>
      </c>
      <c r="X77" s="142"/>
      <c r="Y77" s="14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row>
    <row r="78" spans="1:50" s="25" customFormat="1" ht="39.9" customHeight="1">
      <c r="A78" s="128"/>
      <c r="B78" s="129"/>
      <c r="C78" s="130"/>
      <c r="D78" s="130"/>
      <c r="E78" s="131" t="s">
        <v>372</v>
      </c>
      <c r="F78" s="132"/>
      <c r="G78" s="133" t="s">
        <v>373</v>
      </c>
      <c r="H78" s="134"/>
      <c r="I78" s="135"/>
      <c r="J78" s="136" t="str">
        <f t="shared" si="12"/>
        <v>Formula</v>
      </c>
      <c r="K78" s="137" t="s">
        <v>374</v>
      </c>
      <c r="L78" s="135"/>
      <c r="M78" s="138" t="str">
        <f>IFERROR(CHOOSE(MATCH(K78,{"Coal","Diesel","Fuel oil","Kerosene","LPG","Natural gas","Wood deforested","Wood reforested","Other"},0),96.3,74.1,77.4,71.5,63.1,56.1,109.6,0,"Add details in last column"),"Formula")</f>
        <v>Formula</v>
      </c>
      <c r="N78" s="139" t="str">
        <f t="shared" si="13"/>
        <v>Formula</v>
      </c>
      <c r="O78" s="140"/>
      <c r="P78" s="141"/>
      <c r="Q78" s="142"/>
      <c r="R78" s="143"/>
      <c r="S78" s="144"/>
      <c r="T78" s="145"/>
      <c r="U78" s="146"/>
      <c r="V78" s="147"/>
      <c r="W78" s="139" t="str">
        <f t="shared" si="14"/>
        <v>Formula</v>
      </c>
      <c r="X78" s="142"/>
      <c r="Y78" s="14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row>
    <row r="79" spans="1:50" s="25" customFormat="1" ht="39.9" customHeight="1">
      <c r="A79" s="128"/>
      <c r="B79" s="129"/>
      <c r="C79" s="130"/>
      <c r="D79" s="130"/>
      <c r="E79" s="131" t="s">
        <v>375</v>
      </c>
      <c r="F79" s="132"/>
      <c r="G79" s="133" t="s">
        <v>376</v>
      </c>
      <c r="H79" s="134"/>
      <c r="I79" s="135"/>
      <c r="J79" s="136" t="str">
        <f t="shared" si="12"/>
        <v>Formula</v>
      </c>
      <c r="K79" s="137" t="s">
        <v>377</v>
      </c>
      <c r="L79" s="135"/>
      <c r="M79" s="138" t="str">
        <f>IFERROR(CHOOSE(MATCH(K79,{"Coal","Diesel","Fuel oil","Kerosene","LPG","Natural gas","Wood deforested","Wood reforested","Other"},0),96.3,74.1,77.4,71.5,63.1,56.1,109.6,0,"Add details in last column"),"Formula")</f>
        <v>Formula</v>
      </c>
      <c r="N79" s="139" t="str">
        <f t="shared" si="13"/>
        <v>Formula</v>
      </c>
      <c r="O79" s="140"/>
      <c r="P79" s="141"/>
      <c r="Q79" s="142"/>
      <c r="R79" s="143"/>
      <c r="S79" s="144"/>
      <c r="T79" s="145"/>
      <c r="U79" s="146"/>
      <c r="V79" s="147"/>
      <c r="W79" s="139" t="str">
        <f t="shared" si="14"/>
        <v>Formula</v>
      </c>
      <c r="X79" s="142"/>
      <c r="Y79" s="14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8"/>
    </row>
    <row r="80" spans="1:50" s="25" customFormat="1" ht="39.9" customHeight="1">
      <c r="A80" s="128"/>
      <c r="B80" s="129"/>
      <c r="C80" s="130"/>
      <c r="D80" s="130"/>
      <c r="E80" s="131" t="s">
        <v>378</v>
      </c>
      <c r="F80" s="132"/>
      <c r="G80" s="133" t="s">
        <v>379</v>
      </c>
      <c r="H80" s="134"/>
      <c r="I80" s="135"/>
      <c r="J80" s="136" t="str">
        <f t="shared" si="12"/>
        <v>Formula</v>
      </c>
      <c r="K80" s="137" t="s">
        <v>380</v>
      </c>
      <c r="L80" s="135"/>
      <c r="M80" s="138" t="str">
        <f>IFERROR(CHOOSE(MATCH(K80,{"Coal","Diesel","Fuel oil","Kerosene","LPG","Natural gas","Wood deforested","Wood reforested","Other"},0),96.3,74.1,77.4,71.5,63.1,56.1,109.6,0,"Add details in last column"),"Formula")</f>
        <v>Formula</v>
      </c>
      <c r="N80" s="139" t="str">
        <f t="shared" si="13"/>
        <v>Formula</v>
      </c>
      <c r="O80" s="140"/>
      <c r="P80" s="141"/>
      <c r="Q80" s="142"/>
      <c r="R80" s="143"/>
      <c r="S80" s="144"/>
      <c r="T80" s="145"/>
      <c r="U80" s="146"/>
      <c r="V80" s="147"/>
      <c r="W80" s="139" t="str">
        <f t="shared" si="14"/>
        <v>Formula</v>
      </c>
      <c r="X80" s="142"/>
      <c r="Y80" s="14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8"/>
    </row>
    <row r="81" spans="1:50" s="25" customFormat="1" ht="39.9" customHeight="1">
      <c r="A81" s="128"/>
      <c r="B81" s="129"/>
      <c r="C81" s="130"/>
      <c r="D81" s="130"/>
      <c r="E81" s="131" t="s">
        <v>381</v>
      </c>
      <c r="F81" s="132"/>
      <c r="G81" s="133" t="s">
        <v>382</v>
      </c>
      <c r="H81" s="134"/>
      <c r="I81" s="135"/>
      <c r="J81" s="136" t="str">
        <f t="shared" si="12"/>
        <v>Formula</v>
      </c>
      <c r="K81" s="137" t="s">
        <v>383</v>
      </c>
      <c r="L81" s="135"/>
      <c r="M81" s="138" t="str">
        <f>IFERROR(CHOOSE(MATCH(K81,{"Coal","Diesel","Fuel oil","Kerosene","LPG","Natural gas","Wood deforested","Wood reforested","Other"},0),96.3,74.1,77.4,71.5,63.1,56.1,109.6,0,"Add details in last column"),"Formula")</f>
        <v>Formula</v>
      </c>
      <c r="N81" s="139" t="str">
        <f t="shared" si="13"/>
        <v>Formula</v>
      </c>
      <c r="O81" s="140"/>
      <c r="P81" s="141"/>
      <c r="Q81" s="142"/>
      <c r="R81" s="143"/>
      <c r="S81" s="144"/>
      <c r="T81" s="145"/>
      <c r="U81" s="146"/>
      <c r="V81" s="147"/>
      <c r="W81" s="139" t="str">
        <f t="shared" si="14"/>
        <v>Formula</v>
      </c>
      <c r="X81" s="142"/>
      <c r="Y81" s="14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8"/>
    </row>
    <row r="82" spans="1:50" s="24" customFormat="1" ht="39.9" customHeight="1">
      <c r="A82" s="128"/>
      <c r="B82" s="129"/>
      <c r="C82" s="130"/>
      <c r="D82" s="130"/>
      <c r="E82" s="131" t="s">
        <v>384</v>
      </c>
      <c r="F82" s="132"/>
      <c r="G82" s="133" t="s">
        <v>385</v>
      </c>
      <c r="H82" s="134"/>
      <c r="I82" s="135"/>
      <c r="J82" s="136" t="str">
        <f t="shared" si="12"/>
        <v>Formula</v>
      </c>
      <c r="K82" s="137" t="s">
        <v>386</v>
      </c>
      <c r="L82" s="135"/>
      <c r="M82" s="138" t="str">
        <f>IFERROR(CHOOSE(MATCH(K82,{"Coal","Diesel","Fuel oil","Kerosene","LPG","Natural gas","Wood deforested","Wood reforested","Other"},0),96.3,74.1,77.4,71.5,63.1,56.1,109.6,0,"Add details in last column"),"Formula")</f>
        <v>Formula</v>
      </c>
      <c r="N82" s="139" t="str">
        <f t="shared" si="13"/>
        <v>Formula</v>
      </c>
      <c r="O82" s="140"/>
      <c r="P82" s="141"/>
      <c r="Q82" s="142"/>
      <c r="R82" s="143"/>
      <c r="S82" s="144"/>
      <c r="T82" s="145"/>
      <c r="U82" s="146"/>
      <c r="V82" s="147"/>
      <c r="W82" s="139" t="str">
        <f t="shared" si="14"/>
        <v>Formula</v>
      </c>
      <c r="X82" s="142"/>
      <c r="Y82" s="14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row>
    <row r="83" spans="1:50" s="24" customFormat="1" ht="39.9" customHeight="1">
      <c r="A83" s="128"/>
      <c r="B83" s="129"/>
      <c r="C83" s="130"/>
      <c r="D83" s="130"/>
      <c r="E83" s="131" t="s">
        <v>387</v>
      </c>
      <c r="F83" s="132"/>
      <c r="G83" s="133" t="s">
        <v>388</v>
      </c>
      <c r="H83" s="134"/>
      <c r="I83" s="135"/>
      <c r="J83" s="136" t="str">
        <f t="shared" si="12"/>
        <v>Formula</v>
      </c>
      <c r="K83" s="137" t="s">
        <v>389</v>
      </c>
      <c r="L83" s="135"/>
      <c r="M83" s="138" t="str">
        <f>IFERROR(CHOOSE(MATCH(K83,{"Coal","Diesel","Fuel oil","Kerosene","LPG","Natural gas","Wood deforested","Wood reforested","Other"},0),96.3,74.1,77.4,71.5,63.1,56.1,109.6,0,"Add details in last column"),"Formula")</f>
        <v>Formula</v>
      </c>
      <c r="N83" s="139" t="str">
        <f t="shared" si="13"/>
        <v>Formula</v>
      </c>
      <c r="O83" s="140"/>
      <c r="P83" s="141"/>
      <c r="Q83" s="142"/>
      <c r="R83" s="143"/>
      <c r="S83" s="144"/>
      <c r="T83" s="145"/>
      <c r="U83" s="146"/>
      <c r="V83" s="147"/>
      <c r="W83" s="139" t="str">
        <f t="shared" si="14"/>
        <v>Formula</v>
      </c>
      <c r="X83" s="142"/>
      <c r="Y83" s="14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row>
    <row r="84" spans="1:50" s="24" customFormat="1" ht="39.9" customHeight="1">
      <c r="A84" s="128"/>
      <c r="B84" s="129"/>
      <c r="C84" s="130"/>
      <c r="D84" s="130"/>
      <c r="E84" s="131" t="s">
        <v>390</v>
      </c>
      <c r="F84" s="132"/>
      <c r="G84" s="133" t="s">
        <v>391</v>
      </c>
      <c r="H84" s="134"/>
      <c r="I84" s="135"/>
      <c r="J84" s="136" t="str">
        <f t="shared" si="12"/>
        <v>Formula</v>
      </c>
      <c r="K84" s="137" t="s">
        <v>392</v>
      </c>
      <c r="L84" s="135"/>
      <c r="M84" s="138" t="str">
        <f>IFERROR(CHOOSE(MATCH(K84,{"Coal","Diesel","Fuel oil","Kerosene","LPG","Natural gas","Wood deforested","Wood reforested","Other"},0),96.3,74.1,77.4,71.5,63.1,56.1,109.6,0,"Add details in last column"),"Formula")</f>
        <v>Formula</v>
      </c>
      <c r="N84" s="139" t="str">
        <f t="shared" si="13"/>
        <v>Formula</v>
      </c>
      <c r="O84" s="140"/>
      <c r="P84" s="141"/>
      <c r="Q84" s="142"/>
      <c r="R84" s="143"/>
      <c r="S84" s="144"/>
      <c r="T84" s="145"/>
      <c r="U84" s="146"/>
      <c r="V84" s="147"/>
      <c r="W84" s="139" t="str">
        <f t="shared" si="14"/>
        <v>Formula</v>
      </c>
      <c r="X84" s="142"/>
      <c r="Y84" s="14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row>
    <row r="85" spans="1:50" s="24" customFormat="1" ht="39.9" customHeight="1">
      <c r="A85" s="128"/>
      <c r="B85" s="129"/>
      <c r="C85" s="130"/>
      <c r="D85" s="130"/>
      <c r="E85" s="131" t="s">
        <v>393</v>
      </c>
      <c r="F85" s="132"/>
      <c r="G85" s="133" t="s">
        <v>394</v>
      </c>
      <c r="H85" s="134"/>
      <c r="I85" s="135"/>
      <c r="J85" s="136" t="str">
        <f t="shared" si="12"/>
        <v>Formula</v>
      </c>
      <c r="K85" s="137" t="s">
        <v>395</v>
      </c>
      <c r="L85" s="135"/>
      <c r="M85" s="138" t="str">
        <f>IFERROR(CHOOSE(MATCH(K85,{"Coal","Diesel","Fuel oil","Kerosene","LPG","Natural gas","Wood deforested","Wood reforested","Other"},0),96.3,74.1,77.4,71.5,63.1,56.1,109.6,0,"Add details in last column"),"Formula")</f>
        <v>Formula</v>
      </c>
      <c r="N85" s="139" t="str">
        <f t="shared" si="13"/>
        <v>Formula</v>
      </c>
      <c r="O85" s="140"/>
      <c r="P85" s="141"/>
      <c r="Q85" s="142"/>
      <c r="R85" s="143"/>
      <c r="S85" s="144"/>
      <c r="T85" s="145"/>
      <c r="U85" s="146"/>
      <c r="V85" s="147"/>
      <c r="W85" s="139" t="str">
        <f t="shared" si="14"/>
        <v>Formula</v>
      </c>
      <c r="X85" s="142"/>
      <c r="Y85" s="14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8"/>
    </row>
    <row r="86" spans="1:50" s="24" customFormat="1" ht="39.9" customHeight="1">
      <c r="A86" s="128"/>
      <c r="B86" s="129"/>
      <c r="C86" s="130"/>
      <c r="D86" s="130"/>
      <c r="E86" s="131" t="s">
        <v>396</v>
      </c>
      <c r="F86" s="132"/>
      <c r="G86" s="133" t="s">
        <v>397</v>
      </c>
      <c r="H86" s="134"/>
      <c r="I86" s="135"/>
      <c r="J86" s="136" t="str">
        <f t="shared" si="12"/>
        <v>Formula</v>
      </c>
      <c r="K86" s="137" t="s">
        <v>398</v>
      </c>
      <c r="L86" s="135"/>
      <c r="M86" s="138" t="str">
        <f>IFERROR(CHOOSE(MATCH(K86,{"Coal","Diesel","Fuel oil","Kerosene","LPG","Natural gas","Wood deforested","Wood reforested","Other"},0),96.3,74.1,77.4,71.5,63.1,56.1,109.6,0,"Add details in last column"),"Formula")</f>
        <v>Formula</v>
      </c>
      <c r="N86" s="139" t="str">
        <f t="shared" si="13"/>
        <v>Formula</v>
      </c>
      <c r="O86" s="140"/>
      <c r="P86" s="141"/>
      <c r="Q86" s="142"/>
      <c r="R86" s="143"/>
      <c r="S86" s="144"/>
      <c r="T86" s="145"/>
      <c r="U86" s="146"/>
      <c r="V86" s="147"/>
      <c r="W86" s="139" t="str">
        <f t="shared" si="14"/>
        <v>Formula</v>
      </c>
      <c r="X86" s="142"/>
      <c r="Y86" s="14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8"/>
    </row>
    <row r="87" spans="1:50" s="24" customFormat="1" ht="39.9" customHeight="1">
      <c r="A87" s="128"/>
      <c r="B87" s="129"/>
      <c r="C87" s="130"/>
      <c r="D87" s="130"/>
      <c r="E87" s="131" t="s">
        <v>399</v>
      </c>
      <c r="F87" s="132"/>
      <c r="G87" s="133" t="s">
        <v>400</v>
      </c>
      <c r="H87" s="134"/>
      <c r="I87" s="135"/>
      <c r="J87" s="136" t="str">
        <f t="shared" si="12"/>
        <v>Formula</v>
      </c>
      <c r="K87" s="137" t="s">
        <v>401</v>
      </c>
      <c r="L87" s="135"/>
      <c r="M87" s="138" t="str">
        <f>IFERROR(CHOOSE(MATCH(K87,{"Coal","Diesel","Fuel oil","Kerosene","LPG","Natural gas","Wood deforested","Wood reforested","Other"},0),96.3,74.1,77.4,71.5,63.1,56.1,109.6,0,"Add details in last column"),"Formula")</f>
        <v>Formula</v>
      </c>
      <c r="N87" s="139" t="str">
        <f t="shared" si="13"/>
        <v>Formula</v>
      </c>
      <c r="O87" s="140"/>
      <c r="P87" s="141"/>
      <c r="Q87" s="142"/>
      <c r="R87" s="143"/>
      <c r="S87" s="144"/>
      <c r="T87" s="145"/>
      <c r="U87" s="146"/>
      <c r="V87" s="147"/>
      <c r="W87" s="139" t="str">
        <f t="shared" si="14"/>
        <v>Formula</v>
      </c>
      <c r="X87" s="142"/>
      <c r="Y87" s="14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8"/>
    </row>
    <row r="88" spans="1:50" s="25" customFormat="1" ht="39.9" customHeight="1">
      <c r="A88" s="128"/>
      <c r="B88" s="129"/>
      <c r="C88" s="130"/>
      <c r="D88" s="130"/>
      <c r="E88" s="131" t="s">
        <v>402</v>
      </c>
      <c r="F88" s="132"/>
      <c r="G88" s="133" t="s">
        <v>403</v>
      </c>
      <c r="H88" s="134"/>
      <c r="I88" s="135"/>
      <c r="J88" s="136" t="str">
        <f t="shared" si="12"/>
        <v>Formula</v>
      </c>
      <c r="K88" s="137" t="s">
        <v>404</v>
      </c>
      <c r="L88" s="135"/>
      <c r="M88" s="138" t="str">
        <f>IFERROR(CHOOSE(MATCH(K88,{"Coal","Diesel","Fuel oil","Kerosene","LPG","Natural gas","Wood deforested","Wood reforested","Other"},0),96.3,74.1,77.4,71.5,63.1,56.1,109.6,0,"Add details in last column"),"Formula")</f>
        <v>Formula</v>
      </c>
      <c r="N88" s="139" t="str">
        <f t="shared" si="13"/>
        <v>Formula</v>
      </c>
      <c r="O88" s="140"/>
      <c r="P88" s="141"/>
      <c r="Q88" s="142"/>
      <c r="R88" s="143"/>
      <c r="S88" s="144"/>
      <c r="T88" s="145"/>
      <c r="U88" s="146"/>
      <c r="V88" s="147"/>
      <c r="W88" s="139" t="str">
        <f t="shared" si="14"/>
        <v>Formula</v>
      </c>
      <c r="X88" s="142"/>
      <c r="Y88" s="14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row>
    <row r="89" spans="1:50" s="25" customFormat="1" ht="39.9" customHeight="1">
      <c r="A89" s="128"/>
      <c r="B89" s="129"/>
      <c r="C89" s="130"/>
      <c r="D89" s="130"/>
      <c r="E89" s="131" t="s">
        <v>405</v>
      </c>
      <c r="F89" s="132"/>
      <c r="G89" s="133" t="s">
        <v>406</v>
      </c>
      <c r="H89" s="134"/>
      <c r="I89" s="135"/>
      <c r="J89" s="136" t="str">
        <f t="shared" si="12"/>
        <v>Formula</v>
      </c>
      <c r="K89" s="137" t="s">
        <v>407</v>
      </c>
      <c r="L89" s="135"/>
      <c r="M89" s="138" t="str">
        <f>IFERROR(CHOOSE(MATCH(K89,{"Coal","Diesel","Fuel oil","Kerosene","LPG","Natural gas","Wood deforested","Wood reforested","Other"},0),96.3,74.1,77.4,71.5,63.1,56.1,109.6,0,"Add details in last column"),"Formula")</f>
        <v>Formula</v>
      </c>
      <c r="N89" s="139" t="str">
        <f t="shared" si="13"/>
        <v>Formula</v>
      </c>
      <c r="O89" s="140"/>
      <c r="P89" s="141"/>
      <c r="Q89" s="142"/>
      <c r="R89" s="143"/>
      <c r="S89" s="144"/>
      <c r="T89" s="145"/>
      <c r="U89" s="146"/>
      <c r="V89" s="147"/>
      <c r="W89" s="139" t="str">
        <f t="shared" si="14"/>
        <v>Formula</v>
      </c>
      <c r="X89" s="142"/>
      <c r="Y89" s="14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8"/>
    </row>
    <row r="90" spans="1:50" s="25" customFormat="1" ht="39.9" customHeight="1">
      <c r="A90" s="128"/>
      <c r="B90" s="129"/>
      <c r="C90" s="130"/>
      <c r="D90" s="130"/>
      <c r="E90" s="131" t="s">
        <v>408</v>
      </c>
      <c r="F90" s="132"/>
      <c r="G90" s="133" t="s">
        <v>409</v>
      </c>
      <c r="H90" s="134"/>
      <c r="I90" s="135"/>
      <c r="J90" s="136" t="str">
        <f t="shared" si="12"/>
        <v>Formula</v>
      </c>
      <c r="K90" s="137" t="s">
        <v>410</v>
      </c>
      <c r="L90" s="135"/>
      <c r="M90" s="138" t="str">
        <f>IFERROR(CHOOSE(MATCH(K90,{"Coal","Diesel","Fuel oil","Kerosene","LPG","Natural gas","Wood deforested","Wood reforested","Other"},0),96.3,74.1,77.4,71.5,63.1,56.1,109.6,0,"Add details in last column"),"Formula")</f>
        <v>Formula</v>
      </c>
      <c r="N90" s="139" t="str">
        <f t="shared" si="13"/>
        <v>Formula</v>
      </c>
      <c r="O90" s="140"/>
      <c r="P90" s="141"/>
      <c r="Q90" s="142"/>
      <c r="R90" s="143"/>
      <c r="S90" s="144"/>
      <c r="T90" s="145"/>
      <c r="U90" s="146"/>
      <c r="V90" s="147"/>
      <c r="W90" s="139" t="str">
        <f t="shared" si="14"/>
        <v>Formula</v>
      </c>
      <c r="X90" s="142"/>
      <c r="Y90" s="14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8"/>
    </row>
    <row r="91" spans="1:50" s="25" customFormat="1" ht="39.9" customHeight="1">
      <c r="A91" s="128"/>
      <c r="B91" s="129"/>
      <c r="C91" s="130"/>
      <c r="D91" s="130"/>
      <c r="E91" s="131" t="s">
        <v>411</v>
      </c>
      <c r="F91" s="132"/>
      <c r="G91" s="133" t="s">
        <v>412</v>
      </c>
      <c r="H91" s="134"/>
      <c r="I91" s="135"/>
      <c r="J91" s="136" t="str">
        <f t="shared" si="12"/>
        <v>Formula</v>
      </c>
      <c r="K91" s="137" t="s">
        <v>413</v>
      </c>
      <c r="L91" s="135"/>
      <c r="M91" s="138" t="str">
        <f>IFERROR(CHOOSE(MATCH(K91,{"Coal","Diesel","Fuel oil","Kerosene","LPG","Natural gas","Wood deforested","Wood reforested","Other"},0),96.3,74.1,77.4,71.5,63.1,56.1,109.6,0,"Add details in last column"),"Formula")</f>
        <v>Formula</v>
      </c>
      <c r="N91" s="139" t="str">
        <f t="shared" si="13"/>
        <v>Formula</v>
      </c>
      <c r="O91" s="140"/>
      <c r="P91" s="141"/>
      <c r="Q91" s="142"/>
      <c r="R91" s="143"/>
      <c r="S91" s="144"/>
      <c r="T91" s="145"/>
      <c r="U91" s="146"/>
      <c r="V91" s="147"/>
      <c r="W91" s="139" t="str">
        <f t="shared" si="14"/>
        <v>Formula</v>
      </c>
      <c r="X91" s="142"/>
      <c r="Y91" s="14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row>
    <row r="92" spans="1:50" s="25" customFormat="1" ht="39.9" customHeight="1">
      <c r="A92" s="128"/>
      <c r="B92" s="129"/>
      <c r="C92" s="130"/>
      <c r="D92" s="130"/>
      <c r="E92" s="131" t="s">
        <v>414</v>
      </c>
      <c r="F92" s="132"/>
      <c r="G92" s="133" t="s">
        <v>415</v>
      </c>
      <c r="H92" s="134"/>
      <c r="I92" s="135"/>
      <c r="J92" s="136" t="str">
        <f t="shared" si="12"/>
        <v>Formula</v>
      </c>
      <c r="K92" s="137" t="s">
        <v>416</v>
      </c>
      <c r="L92" s="135"/>
      <c r="M92" s="138" t="str">
        <f>IFERROR(CHOOSE(MATCH(K92,{"Coal","Diesel","Fuel oil","Kerosene","LPG","Natural gas","Wood deforested","Wood reforested","Other"},0),96.3,74.1,77.4,71.5,63.1,56.1,109.6,0,"Add details in last column"),"Formula")</f>
        <v>Formula</v>
      </c>
      <c r="N92" s="139" t="str">
        <f t="shared" si="13"/>
        <v>Formula</v>
      </c>
      <c r="O92" s="140"/>
      <c r="P92" s="141"/>
      <c r="Q92" s="142"/>
      <c r="R92" s="143"/>
      <c r="S92" s="144"/>
      <c r="T92" s="145"/>
      <c r="U92" s="146"/>
      <c r="V92" s="147"/>
      <c r="W92" s="139" t="str">
        <f t="shared" si="14"/>
        <v>Formula</v>
      </c>
      <c r="X92" s="142"/>
      <c r="Y92" s="14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row>
    <row r="93" spans="1:50" s="25" customFormat="1" ht="39.9" customHeight="1">
      <c r="A93" s="128"/>
      <c r="B93" s="129"/>
      <c r="C93" s="130"/>
      <c r="D93" s="130"/>
      <c r="E93" s="131" t="s">
        <v>417</v>
      </c>
      <c r="F93" s="132"/>
      <c r="G93" s="133" t="s">
        <v>418</v>
      </c>
      <c r="H93" s="134"/>
      <c r="I93" s="135"/>
      <c r="J93" s="136" t="str">
        <f t="shared" si="12"/>
        <v>Formula</v>
      </c>
      <c r="K93" s="137" t="s">
        <v>419</v>
      </c>
      <c r="L93" s="135"/>
      <c r="M93" s="138" t="str">
        <f>IFERROR(CHOOSE(MATCH(K93,{"Coal","Diesel","Fuel oil","Kerosene","LPG","Natural gas","Wood deforested","Wood reforested","Other"},0),96.3,74.1,77.4,71.5,63.1,56.1,109.6,0,"Add details in last column"),"Formula")</f>
        <v>Formula</v>
      </c>
      <c r="N93" s="139" t="str">
        <f t="shared" si="13"/>
        <v>Formula</v>
      </c>
      <c r="O93" s="140"/>
      <c r="P93" s="141"/>
      <c r="Q93" s="142"/>
      <c r="R93" s="143"/>
      <c r="S93" s="144"/>
      <c r="T93" s="145"/>
      <c r="U93" s="146"/>
      <c r="V93" s="147"/>
      <c r="W93" s="139" t="str">
        <f t="shared" si="14"/>
        <v>Formula</v>
      </c>
      <c r="X93" s="142"/>
      <c r="Y93" s="14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8"/>
    </row>
    <row r="94" spans="1:50" s="24" customFormat="1" ht="39.9" customHeight="1">
      <c r="A94" s="128"/>
      <c r="B94" s="129"/>
      <c r="C94" s="130"/>
      <c r="D94" s="130"/>
      <c r="E94" s="131" t="s">
        <v>420</v>
      </c>
      <c r="F94" s="132"/>
      <c r="G94" s="133" t="s">
        <v>421</v>
      </c>
      <c r="H94" s="134"/>
      <c r="I94" s="135"/>
      <c r="J94" s="136" t="str">
        <f>IF(H94*I94=0,"Formula",H94*I94)</f>
        <v>Formula</v>
      </c>
      <c r="K94" s="137" t="s">
        <v>422</v>
      </c>
      <c r="L94" s="135"/>
      <c r="M94" s="138" t="str">
        <f>IFERROR(CHOOSE(MATCH(K94,{"Coal","Diesel","Fuel oil","Kerosene","LPG","Natural gas","Wood deforested","Wood reforested","Other"},0),96.3,74.1,77.4,71.5,63.1,56.1,109.6,0,"Add details in last column"),"Formula")</f>
        <v>Formula</v>
      </c>
      <c r="N94" s="139" t="str">
        <f>IFERROR(L94*M94/1000,"Formula")</f>
        <v>Formula</v>
      </c>
      <c r="O94" s="140"/>
      <c r="P94" s="141"/>
      <c r="Q94" s="142"/>
      <c r="R94" s="143"/>
      <c r="S94" s="144"/>
      <c r="T94" s="145"/>
      <c r="U94" s="146"/>
      <c r="V94" s="147"/>
      <c r="W94" s="139" t="str">
        <f>IFERROR(U94/V94,"Formula")</f>
        <v>Formula</v>
      </c>
      <c r="X94" s="142"/>
      <c r="Y94" s="14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8"/>
    </row>
    <row r="95" spans="1:50" s="24" customFormat="1" ht="39.9" customHeight="1">
      <c r="A95" s="128"/>
      <c r="B95" s="129"/>
      <c r="C95" s="130"/>
      <c r="D95" s="130"/>
      <c r="E95" s="131" t="s">
        <v>423</v>
      </c>
      <c r="F95" s="132"/>
      <c r="G95" s="133" t="s">
        <v>424</v>
      </c>
      <c r="H95" s="134"/>
      <c r="I95" s="135"/>
      <c r="J95" s="136" t="str">
        <f t="shared" ref="J95:J115" si="15">IF(H95*I95=0,"Formula",H95*I95)</f>
        <v>Formula</v>
      </c>
      <c r="K95" s="137" t="s">
        <v>425</v>
      </c>
      <c r="L95" s="135"/>
      <c r="M95" s="138" t="str">
        <f>IFERROR(CHOOSE(MATCH(K95,{"Coal","Diesel","Fuel oil","Kerosene","LPG","Natural gas","Wood deforested","Wood reforested","Other"},0),96.3,74.1,77.4,71.5,63.1,56.1,109.6,0,"Add details in last column"),"Formula")</f>
        <v>Formula</v>
      </c>
      <c r="N95" s="139" t="str">
        <f t="shared" ref="N95:N115" si="16">IFERROR(L95*M95/1000,"Formula")</f>
        <v>Formula</v>
      </c>
      <c r="O95" s="140"/>
      <c r="P95" s="141"/>
      <c r="Q95" s="142"/>
      <c r="R95" s="143"/>
      <c r="S95" s="144"/>
      <c r="T95" s="145"/>
      <c r="U95" s="146"/>
      <c r="V95" s="147"/>
      <c r="W95" s="139" t="str">
        <f t="shared" ref="W95:W115" si="17">IFERROR(U95/V95,"Formula")</f>
        <v>Formula</v>
      </c>
      <c r="X95" s="142"/>
      <c r="Y95" s="14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8"/>
    </row>
    <row r="96" spans="1:50" s="24" customFormat="1" ht="39.9" customHeight="1">
      <c r="A96" s="128"/>
      <c r="B96" s="129"/>
      <c r="C96" s="130"/>
      <c r="D96" s="130"/>
      <c r="E96" s="131" t="s">
        <v>426</v>
      </c>
      <c r="F96" s="132"/>
      <c r="G96" s="133" t="s">
        <v>427</v>
      </c>
      <c r="H96" s="134"/>
      <c r="I96" s="135"/>
      <c r="J96" s="136" t="str">
        <f t="shared" si="15"/>
        <v>Formula</v>
      </c>
      <c r="K96" s="137" t="s">
        <v>428</v>
      </c>
      <c r="L96" s="135"/>
      <c r="M96" s="138" t="str">
        <f>IFERROR(CHOOSE(MATCH(K96,{"Coal","Diesel","Fuel oil","Kerosene","LPG","Natural gas","Wood deforested","Wood reforested","Other"},0),96.3,74.1,77.4,71.5,63.1,56.1,109.6,0,"Add details in last column"),"Formula")</f>
        <v>Formula</v>
      </c>
      <c r="N96" s="139" t="str">
        <f t="shared" si="16"/>
        <v>Formula</v>
      </c>
      <c r="O96" s="140"/>
      <c r="P96" s="141"/>
      <c r="Q96" s="142"/>
      <c r="R96" s="143"/>
      <c r="S96" s="144"/>
      <c r="T96" s="145"/>
      <c r="U96" s="146"/>
      <c r="V96" s="147"/>
      <c r="W96" s="139" t="str">
        <f t="shared" si="17"/>
        <v>Formula</v>
      </c>
      <c r="X96" s="142"/>
      <c r="Y96" s="14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8"/>
    </row>
    <row r="97" spans="1:50" s="24" customFormat="1" ht="39.9" customHeight="1">
      <c r="A97" s="128"/>
      <c r="B97" s="129"/>
      <c r="C97" s="130"/>
      <c r="D97" s="130"/>
      <c r="E97" s="131" t="s">
        <v>429</v>
      </c>
      <c r="F97" s="132"/>
      <c r="G97" s="133" t="s">
        <v>430</v>
      </c>
      <c r="H97" s="134"/>
      <c r="I97" s="135"/>
      <c r="J97" s="136" t="str">
        <f t="shared" si="15"/>
        <v>Formula</v>
      </c>
      <c r="K97" s="137" t="s">
        <v>431</v>
      </c>
      <c r="L97" s="135"/>
      <c r="M97" s="138" t="str">
        <f>IFERROR(CHOOSE(MATCH(K97,{"Coal","Diesel","Fuel oil","Kerosene","LPG","Natural gas","Wood deforested","Wood reforested","Other"},0),96.3,74.1,77.4,71.5,63.1,56.1,109.6,0,"Add details in last column"),"Formula")</f>
        <v>Formula</v>
      </c>
      <c r="N97" s="139" t="str">
        <f t="shared" si="16"/>
        <v>Formula</v>
      </c>
      <c r="O97" s="140"/>
      <c r="P97" s="141"/>
      <c r="Q97" s="142"/>
      <c r="R97" s="143"/>
      <c r="S97" s="144"/>
      <c r="T97" s="145"/>
      <c r="U97" s="146"/>
      <c r="V97" s="147"/>
      <c r="W97" s="139" t="str">
        <f t="shared" si="17"/>
        <v>Formula</v>
      </c>
      <c r="X97" s="142"/>
      <c r="Y97" s="14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8"/>
    </row>
    <row r="98" spans="1:50" s="24" customFormat="1" ht="39.9" customHeight="1">
      <c r="A98" s="128"/>
      <c r="B98" s="129"/>
      <c r="C98" s="130"/>
      <c r="D98" s="130"/>
      <c r="E98" s="131" t="s">
        <v>432</v>
      </c>
      <c r="F98" s="132"/>
      <c r="G98" s="133" t="s">
        <v>433</v>
      </c>
      <c r="H98" s="134"/>
      <c r="I98" s="135"/>
      <c r="J98" s="136" t="str">
        <f t="shared" si="15"/>
        <v>Formula</v>
      </c>
      <c r="K98" s="137" t="s">
        <v>434</v>
      </c>
      <c r="L98" s="135"/>
      <c r="M98" s="138" t="str">
        <f>IFERROR(CHOOSE(MATCH(K98,{"Coal","Diesel","Fuel oil","Kerosene","LPG","Natural gas","Wood deforested","Wood reforested","Other"},0),96.3,74.1,77.4,71.5,63.1,56.1,109.6,0,"Add details in last column"),"Formula")</f>
        <v>Formula</v>
      </c>
      <c r="N98" s="139" t="str">
        <f t="shared" si="16"/>
        <v>Formula</v>
      </c>
      <c r="O98" s="140"/>
      <c r="P98" s="141"/>
      <c r="Q98" s="142"/>
      <c r="R98" s="143"/>
      <c r="S98" s="144"/>
      <c r="T98" s="145"/>
      <c r="U98" s="146"/>
      <c r="V98" s="147"/>
      <c r="W98" s="139" t="str">
        <f t="shared" si="17"/>
        <v>Formula</v>
      </c>
      <c r="X98" s="142"/>
      <c r="Y98" s="14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8"/>
    </row>
    <row r="99" spans="1:50" s="24" customFormat="1" ht="39.9" customHeight="1">
      <c r="A99" s="128"/>
      <c r="B99" s="129"/>
      <c r="C99" s="130"/>
      <c r="D99" s="130"/>
      <c r="E99" s="131" t="s">
        <v>435</v>
      </c>
      <c r="F99" s="132"/>
      <c r="G99" s="133" t="s">
        <v>436</v>
      </c>
      <c r="H99" s="134"/>
      <c r="I99" s="135"/>
      <c r="J99" s="136" t="str">
        <f t="shared" si="15"/>
        <v>Formula</v>
      </c>
      <c r="K99" s="137" t="s">
        <v>437</v>
      </c>
      <c r="L99" s="135"/>
      <c r="M99" s="138" t="str">
        <f>IFERROR(CHOOSE(MATCH(K99,{"Coal","Diesel","Fuel oil","Kerosene","LPG","Natural gas","Wood deforested","Wood reforested","Other"},0),96.3,74.1,77.4,71.5,63.1,56.1,109.6,0,"Add details in last column"),"Formula")</f>
        <v>Formula</v>
      </c>
      <c r="N99" s="139" t="str">
        <f t="shared" si="16"/>
        <v>Formula</v>
      </c>
      <c r="O99" s="140"/>
      <c r="P99" s="141"/>
      <c r="Q99" s="142"/>
      <c r="R99" s="143"/>
      <c r="S99" s="144"/>
      <c r="T99" s="145"/>
      <c r="U99" s="146"/>
      <c r="V99" s="147"/>
      <c r="W99" s="139" t="str">
        <f t="shared" si="17"/>
        <v>Formula</v>
      </c>
      <c r="X99" s="142"/>
      <c r="Y99" s="14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8"/>
    </row>
    <row r="100" spans="1:50" s="25" customFormat="1" ht="39.9" customHeight="1">
      <c r="A100" s="128"/>
      <c r="B100" s="129"/>
      <c r="C100" s="130"/>
      <c r="D100" s="130"/>
      <c r="E100" s="131" t="s">
        <v>438</v>
      </c>
      <c r="F100" s="132"/>
      <c r="G100" s="133" t="s">
        <v>439</v>
      </c>
      <c r="H100" s="134"/>
      <c r="I100" s="135"/>
      <c r="J100" s="136" t="str">
        <f t="shared" si="15"/>
        <v>Formula</v>
      </c>
      <c r="K100" s="137" t="s">
        <v>440</v>
      </c>
      <c r="L100" s="135"/>
      <c r="M100" s="138" t="str">
        <f>IFERROR(CHOOSE(MATCH(K100,{"Coal","Diesel","Fuel oil","Kerosene","LPG","Natural gas","Wood deforested","Wood reforested","Other"},0),96.3,74.1,77.4,71.5,63.1,56.1,109.6,0,"Add details in last column"),"Formula")</f>
        <v>Formula</v>
      </c>
      <c r="N100" s="139" t="str">
        <f t="shared" si="16"/>
        <v>Formula</v>
      </c>
      <c r="O100" s="140"/>
      <c r="P100" s="141"/>
      <c r="Q100" s="142"/>
      <c r="R100" s="143"/>
      <c r="S100" s="144"/>
      <c r="T100" s="145"/>
      <c r="U100" s="146"/>
      <c r="V100" s="147"/>
      <c r="W100" s="139" t="str">
        <f t="shared" si="17"/>
        <v>Formula</v>
      </c>
      <c r="X100" s="142"/>
      <c r="Y100" s="14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8"/>
    </row>
    <row r="101" spans="1:50" s="25" customFormat="1" ht="39.9" customHeight="1">
      <c r="A101" s="128"/>
      <c r="B101" s="129"/>
      <c r="C101" s="130"/>
      <c r="D101" s="130"/>
      <c r="E101" s="131" t="s">
        <v>441</v>
      </c>
      <c r="F101" s="132"/>
      <c r="G101" s="133" t="s">
        <v>442</v>
      </c>
      <c r="H101" s="134"/>
      <c r="I101" s="135"/>
      <c r="J101" s="136" t="str">
        <f t="shared" si="15"/>
        <v>Formula</v>
      </c>
      <c r="K101" s="137" t="s">
        <v>443</v>
      </c>
      <c r="L101" s="135"/>
      <c r="M101" s="138" t="str">
        <f>IFERROR(CHOOSE(MATCH(K101,{"Coal","Diesel","Fuel oil","Kerosene","LPG","Natural gas","Wood deforested","Wood reforested","Other"},0),96.3,74.1,77.4,71.5,63.1,56.1,109.6,0,"Add details in last column"),"Formula")</f>
        <v>Formula</v>
      </c>
      <c r="N101" s="139" t="str">
        <f t="shared" si="16"/>
        <v>Formula</v>
      </c>
      <c r="O101" s="140"/>
      <c r="P101" s="141"/>
      <c r="Q101" s="142"/>
      <c r="R101" s="143"/>
      <c r="S101" s="144"/>
      <c r="T101" s="145"/>
      <c r="U101" s="146"/>
      <c r="V101" s="147"/>
      <c r="W101" s="139" t="str">
        <f t="shared" si="17"/>
        <v>Formula</v>
      </c>
      <c r="X101" s="142"/>
      <c r="Y101" s="14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row>
    <row r="102" spans="1:50" s="25" customFormat="1" ht="39.9" customHeight="1">
      <c r="A102" s="128"/>
      <c r="B102" s="129"/>
      <c r="C102" s="130"/>
      <c r="D102" s="130"/>
      <c r="E102" s="131" t="s">
        <v>444</v>
      </c>
      <c r="F102" s="132"/>
      <c r="G102" s="133" t="s">
        <v>445</v>
      </c>
      <c r="H102" s="134"/>
      <c r="I102" s="135"/>
      <c r="J102" s="136" t="str">
        <f t="shared" si="15"/>
        <v>Formula</v>
      </c>
      <c r="K102" s="137" t="s">
        <v>446</v>
      </c>
      <c r="L102" s="135"/>
      <c r="M102" s="138" t="str">
        <f>IFERROR(CHOOSE(MATCH(K102,{"Coal","Diesel","Fuel oil","Kerosene","LPG","Natural gas","Wood deforested","Wood reforested","Other"},0),96.3,74.1,77.4,71.5,63.1,56.1,109.6,0,"Add details in last column"),"Formula")</f>
        <v>Formula</v>
      </c>
      <c r="N102" s="139" t="str">
        <f t="shared" si="16"/>
        <v>Formula</v>
      </c>
      <c r="O102" s="140"/>
      <c r="P102" s="141"/>
      <c r="Q102" s="142"/>
      <c r="R102" s="143"/>
      <c r="S102" s="144"/>
      <c r="T102" s="145"/>
      <c r="U102" s="146"/>
      <c r="V102" s="147"/>
      <c r="W102" s="139" t="str">
        <f t="shared" si="17"/>
        <v>Formula</v>
      </c>
      <c r="X102" s="142"/>
      <c r="Y102" s="14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row>
    <row r="103" spans="1:50" s="25" customFormat="1" ht="39.9" customHeight="1">
      <c r="A103" s="128"/>
      <c r="B103" s="129"/>
      <c r="C103" s="130"/>
      <c r="D103" s="130"/>
      <c r="E103" s="131" t="s">
        <v>447</v>
      </c>
      <c r="F103" s="132"/>
      <c r="G103" s="133" t="s">
        <v>448</v>
      </c>
      <c r="H103" s="134"/>
      <c r="I103" s="135"/>
      <c r="J103" s="136" t="str">
        <f t="shared" si="15"/>
        <v>Formula</v>
      </c>
      <c r="K103" s="137" t="s">
        <v>449</v>
      </c>
      <c r="L103" s="135"/>
      <c r="M103" s="138" t="str">
        <f>IFERROR(CHOOSE(MATCH(K103,{"Coal","Diesel","Fuel oil","Kerosene","LPG","Natural gas","Wood deforested","Wood reforested","Other"},0),96.3,74.1,77.4,71.5,63.1,56.1,109.6,0,"Add details in last column"),"Formula")</f>
        <v>Formula</v>
      </c>
      <c r="N103" s="139" t="str">
        <f t="shared" si="16"/>
        <v>Formula</v>
      </c>
      <c r="O103" s="140"/>
      <c r="P103" s="141"/>
      <c r="Q103" s="142"/>
      <c r="R103" s="143"/>
      <c r="S103" s="144"/>
      <c r="T103" s="145"/>
      <c r="U103" s="146"/>
      <c r="V103" s="147"/>
      <c r="W103" s="139" t="str">
        <f t="shared" si="17"/>
        <v>Formula</v>
      </c>
      <c r="X103" s="142"/>
      <c r="Y103" s="14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row>
    <row r="104" spans="1:50" s="25" customFormat="1" ht="39.9" customHeight="1">
      <c r="A104" s="128"/>
      <c r="B104" s="129"/>
      <c r="C104" s="130"/>
      <c r="D104" s="130"/>
      <c r="E104" s="131" t="s">
        <v>450</v>
      </c>
      <c r="F104" s="132"/>
      <c r="G104" s="133" t="s">
        <v>451</v>
      </c>
      <c r="H104" s="134"/>
      <c r="I104" s="135"/>
      <c r="J104" s="136" t="str">
        <f t="shared" si="15"/>
        <v>Formula</v>
      </c>
      <c r="K104" s="137" t="s">
        <v>452</v>
      </c>
      <c r="L104" s="135"/>
      <c r="M104" s="138" t="str">
        <f>IFERROR(CHOOSE(MATCH(K104,{"Coal","Diesel","Fuel oil","Kerosene","LPG","Natural gas","Wood deforested","Wood reforested","Other"},0),96.3,74.1,77.4,71.5,63.1,56.1,109.6,0,"Add details in last column"),"Formula")</f>
        <v>Formula</v>
      </c>
      <c r="N104" s="139" t="str">
        <f t="shared" si="16"/>
        <v>Formula</v>
      </c>
      <c r="O104" s="140"/>
      <c r="P104" s="141"/>
      <c r="Q104" s="142"/>
      <c r="R104" s="143"/>
      <c r="S104" s="144"/>
      <c r="T104" s="145"/>
      <c r="U104" s="146"/>
      <c r="V104" s="147"/>
      <c r="W104" s="139" t="str">
        <f t="shared" si="17"/>
        <v>Formula</v>
      </c>
      <c r="X104" s="142"/>
      <c r="Y104" s="14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row>
    <row r="105" spans="1:50" s="25" customFormat="1" ht="39.9" customHeight="1">
      <c r="A105" s="128"/>
      <c r="B105" s="129"/>
      <c r="C105" s="130"/>
      <c r="D105" s="130"/>
      <c r="E105" s="131" t="s">
        <v>453</v>
      </c>
      <c r="F105" s="132"/>
      <c r="G105" s="133" t="s">
        <v>454</v>
      </c>
      <c r="H105" s="134"/>
      <c r="I105" s="135"/>
      <c r="J105" s="136" t="str">
        <f t="shared" si="15"/>
        <v>Formula</v>
      </c>
      <c r="K105" s="137" t="s">
        <v>455</v>
      </c>
      <c r="L105" s="135"/>
      <c r="M105" s="138" t="str">
        <f>IFERROR(CHOOSE(MATCH(K105,{"Coal","Diesel","Fuel oil","Kerosene","LPG","Natural gas","Wood deforested","Wood reforested","Other"},0),96.3,74.1,77.4,71.5,63.1,56.1,109.6,0,"Add details in last column"),"Formula")</f>
        <v>Formula</v>
      </c>
      <c r="N105" s="139" t="str">
        <f t="shared" si="16"/>
        <v>Formula</v>
      </c>
      <c r="O105" s="140"/>
      <c r="P105" s="141"/>
      <c r="Q105" s="142"/>
      <c r="R105" s="143"/>
      <c r="S105" s="144"/>
      <c r="T105" s="145"/>
      <c r="U105" s="146"/>
      <c r="V105" s="147"/>
      <c r="W105" s="139" t="str">
        <f t="shared" si="17"/>
        <v>Formula</v>
      </c>
      <c r="X105" s="142"/>
      <c r="Y105" s="148"/>
      <c r="Z105" s="18"/>
      <c r="AA105" s="18"/>
      <c r="AB105" s="18"/>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row>
    <row r="106" spans="1:50" s="24" customFormat="1" ht="39.9" customHeight="1">
      <c r="A106" s="128"/>
      <c r="B106" s="129"/>
      <c r="C106" s="130"/>
      <c r="D106" s="130"/>
      <c r="E106" s="131" t="s">
        <v>456</v>
      </c>
      <c r="F106" s="132"/>
      <c r="G106" s="133" t="s">
        <v>457</v>
      </c>
      <c r="H106" s="134"/>
      <c r="I106" s="135"/>
      <c r="J106" s="136" t="str">
        <f t="shared" si="15"/>
        <v>Formula</v>
      </c>
      <c r="K106" s="137" t="s">
        <v>458</v>
      </c>
      <c r="L106" s="135"/>
      <c r="M106" s="138" t="str">
        <f>IFERROR(CHOOSE(MATCH(K106,{"Coal","Diesel","Fuel oil","Kerosene","LPG","Natural gas","Wood deforested","Wood reforested","Other"},0),96.3,74.1,77.4,71.5,63.1,56.1,109.6,0,"Add details in last column"),"Formula")</f>
        <v>Formula</v>
      </c>
      <c r="N106" s="139" t="str">
        <f t="shared" si="16"/>
        <v>Formula</v>
      </c>
      <c r="O106" s="140"/>
      <c r="P106" s="141"/>
      <c r="Q106" s="142"/>
      <c r="R106" s="143"/>
      <c r="S106" s="144"/>
      <c r="T106" s="145"/>
      <c r="U106" s="146"/>
      <c r="V106" s="147"/>
      <c r="W106" s="139" t="str">
        <f t="shared" si="17"/>
        <v>Formula</v>
      </c>
      <c r="X106" s="142"/>
      <c r="Y106" s="14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row>
    <row r="107" spans="1:50" s="24" customFormat="1" ht="39.9" customHeight="1">
      <c r="A107" s="128"/>
      <c r="B107" s="129"/>
      <c r="C107" s="130"/>
      <c r="D107" s="130"/>
      <c r="E107" s="131" t="s">
        <v>459</v>
      </c>
      <c r="F107" s="132"/>
      <c r="G107" s="133" t="s">
        <v>460</v>
      </c>
      <c r="H107" s="134"/>
      <c r="I107" s="135"/>
      <c r="J107" s="136" t="str">
        <f t="shared" si="15"/>
        <v>Formula</v>
      </c>
      <c r="K107" s="137" t="s">
        <v>461</v>
      </c>
      <c r="L107" s="135"/>
      <c r="M107" s="138" t="str">
        <f>IFERROR(CHOOSE(MATCH(K107,{"Coal","Diesel","Fuel oil","Kerosene","LPG","Natural gas","Wood deforested","Wood reforested","Other"},0),96.3,74.1,77.4,71.5,63.1,56.1,109.6,0,"Add details in last column"),"Formula")</f>
        <v>Formula</v>
      </c>
      <c r="N107" s="139" t="str">
        <f t="shared" si="16"/>
        <v>Formula</v>
      </c>
      <c r="O107" s="140"/>
      <c r="P107" s="141"/>
      <c r="Q107" s="142"/>
      <c r="R107" s="143"/>
      <c r="S107" s="144"/>
      <c r="T107" s="145"/>
      <c r="U107" s="146"/>
      <c r="V107" s="147"/>
      <c r="W107" s="139" t="str">
        <f t="shared" si="17"/>
        <v>Formula</v>
      </c>
      <c r="X107" s="142"/>
      <c r="Y107" s="14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row>
    <row r="108" spans="1:50" s="24" customFormat="1" ht="39.9" customHeight="1">
      <c r="A108" s="128"/>
      <c r="B108" s="129"/>
      <c r="C108" s="130"/>
      <c r="D108" s="130"/>
      <c r="E108" s="131" t="s">
        <v>462</v>
      </c>
      <c r="F108" s="132"/>
      <c r="G108" s="133" t="s">
        <v>463</v>
      </c>
      <c r="H108" s="134"/>
      <c r="I108" s="135"/>
      <c r="J108" s="136" t="str">
        <f t="shared" si="15"/>
        <v>Formula</v>
      </c>
      <c r="K108" s="137" t="s">
        <v>464</v>
      </c>
      <c r="L108" s="135"/>
      <c r="M108" s="138" t="str">
        <f>IFERROR(CHOOSE(MATCH(K108,{"Coal","Diesel","Fuel oil","Kerosene","LPG","Natural gas","Wood deforested","Wood reforested","Other"},0),96.3,74.1,77.4,71.5,63.1,56.1,109.6,0,"Add details in last column"),"Formula")</f>
        <v>Formula</v>
      </c>
      <c r="N108" s="139" t="str">
        <f t="shared" si="16"/>
        <v>Formula</v>
      </c>
      <c r="O108" s="140"/>
      <c r="P108" s="141"/>
      <c r="Q108" s="142"/>
      <c r="R108" s="143"/>
      <c r="S108" s="144"/>
      <c r="T108" s="145"/>
      <c r="U108" s="146"/>
      <c r="V108" s="147"/>
      <c r="W108" s="139" t="str">
        <f t="shared" si="17"/>
        <v>Formula</v>
      </c>
      <c r="X108" s="142"/>
      <c r="Y108" s="14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row>
    <row r="109" spans="1:50" s="24" customFormat="1" ht="39.9" customHeight="1">
      <c r="A109" s="128"/>
      <c r="B109" s="129"/>
      <c r="C109" s="130"/>
      <c r="D109" s="130"/>
      <c r="E109" s="131" t="s">
        <v>465</v>
      </c>
      <c r="F109" s="132"/>
      <c r="G109" s="133" t="s">
        <v>466</v>
      </c>
      <c r="H109" s="134"/>
      <c r="I109" s="135"/>
      <c r="J109" s="136" t="str">
        <f t="shared" si="15"/>
        <v>Formula</v>
      </c>
      <c r="K109" s="137" t="s">
        <v>467</v>
      </c>
      <c r="L109" s="135"/>
      <c r="M109" s="138" t="str">
        <f>IFERROR(CHOOSE(MATCH(K109,{"Coal","Diesel","Fuel oil","Kerosene","LPG","Natural gas","Wood deforested","Wood reforested","Other"},0),96.3,74.1,77.4,71.5,63.1,56.1,109.6,0,"Add details in last column"),"Formula")</f>
        <v>Formula</v>
      </c>
      <c r="N109" s="139" t="str">
        <f t="shared" si="16"/>
        <v>Formula</v>
      </c>
      <c r="O109" s="140"/>
      <c r="P109" s="141"/>
      <c r="Q109" s="142"/>
      <c r="R109" s="143"/>
      <c r="S109" s="144"/>
      <c r="T109" s="145"/>
      <c r="U109" s="146"/>
      <c r="V109" s="147"/>
      <c r="W109" s="139" t="str">
        <f t="shared" si="17"/>
        <v>Formula</v>
      </c>
      <c r="X109" s="142"/>
      <c r="Y109" s="14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row>
    <row r="110" spans="1:50" s="24" customFormat="1" ht="39.9" customHeight="1">
      <c r="A110" s="128"/>
      <c r="B110" s="129"/>
      <c r="C110" s="130"/>
      <c r="D110" s="130"/>
      <c r="E110" s="131" t="s">
        <v>468</v>
      </c>
      <c r="F110" s="132"/>
      <c r="G110" s="133" t="s">
        <v>469</v>
      </c>
      <c r="H110" s="134"/>
      <c r="I110" s="135"/>
      <c r="J110" s="136" t="str">
        <f t="shared" si="15"/>
        <v>Formula</v>
      </c>
      <c r="K110" s="137" t="s">
        <v>470</v>
      </c>
      <c r="L110" s="135"/>
      <c r="M110" s="138" t="str">
        <f>IFERROR(CHOOSE(MATCH(K110,{"Coal","Diesel","Fuel oil","Kerosene","LPG","Natural gas","Wood deforested","Wood reforested","Other"},0),96.3,74.1,77.4,71.5,63.1,56.1,109.6,0,"Add details in last column"),"Formula")</f>
        <v>Formula</v>
      </c>
      <c r="N110" s="139" t="str">
        <f t="shared" si="16"/>
        <v>Formula</v>
      </c>
      <c r="O110" s="140"/>
      <c r="P110" s="141"/>
      <c r="Q110" s="142"/>
      <c r="R110" s="143"/>
      <c r="S110" s="144"/>
      <c r="T110" s="145"/>
      <c r="U110" s="146"/>
      <c r="V110" s="147"/>
      <c r="W110" s="139" t="str">
        <f t="shared" si="17"/>
        <v>Formula</v>
      </c>
      <c r="X110" s="142"/>
      <c r="Y110" s="14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row>
    <row r="111" spans="1:50" s="24" customFormat="1" ht="39.9" customHeight="1">
      <c r="A111" s="128"/>
      <c r="B111" s="129"/>
      <c r="C111" s="130"/>
      <c r="D111" s="130"/>
      <c r="E111" s="131" t="s">
        <v>471</v>
      </c>
      <c r="F111" s="132"/>
      <c r="G111" s="133" t="s">
        <v>472</v>
      </c>
      <c r="H111" s="134"/>
      <c r="I111" s="135"/>
      <c r="J111" s="136" t="str">
        <f t="shared" si="15"/>
        <v>Formula</v>
      </c>
      <c r="K111" s="137" t="s">
        <v>473</v>
      </c>
      <c r="L111" s="135"/>
      <c r="M111" s="138" t="str">
        <f>IFERROR(CHOOSE(MATCH(K111,{"Coal","Diesel","Fuel oil","Kerosene","LPG","Natural gas","Wood deforested","Wood reforested","Other"},0),96.3,74.1,77.4,71.5,63.1,56.1,109.6,0,"Add details in last column"),"Formula")</f>
        <v>Formula</v>
      </c>
      <c r="N111" s="139" t="str">
        <f t="shared" si="16"/>
        <v>Formula</v>
      </c>
      <c r="O111" s="140"/>
      <c r="P111" s="141"/>
      <c r="Q111" s="142"/>
      <c r="R111" s="143"/>
      <c r="S111" s="144"/>
      <c r="T111" s="145"/>
      <c r="U111" s="146"/>
      <c r="V111" s="147"/>
      <c r="W111" s="139" t="str">
        <f t="shared" si="17"/>
        <v>Formula</v>
      </c>
      <c r="X111" s="142"/>
      <c r="Y111" s="148"/>
      <c r="Z111" s="18"/>
      <c r="AA111" s="18"/>
      <c r="AB111" s="18"/>
      <c r="AC111" s="18"/>
      <c r="AD111" s="18"/>
      <c r="AE111" s="18"/>
      <c r="AF111" s="18"/>
      <c r="AG111" s="18"/>
      <c r="AH111" s="18"/>
      <c r="AI111" s="18"/>
      <c r="AJ111" s="18"/>
      <c r="AK111" s="18"/>
      <c r="AL111" s="18"/>
      <c r="AM111" s="18"/>
      <c r="AN111" s="18"/>
      <c r="AO111" s="18"/>
      <c r="AP111" s="18"/>
      <c r="AQ111" s="18"/>
      <c r="AR111" s="18"/>
      <c r="AS111" s="18"/>
      <c r="AT111" s="18"/>
      <c r="AU111" s="18"/>
      <c r="AV111" s="18"/>
      <c r="AW111" s="18"/>
      <c r="AX111" s="18"/>
    </row>
    <row r="112" spans="1:50" s="25" customFormat="1" ht="39.9" customHeight="1">
      <c r="A112" s="128"/>
      <c r="B112" s="129"/>
      <c r="C112" s="130"/>
      <c r="D112" s="130"/>
      <c r="E112" s="131" t="s">
        <v>474</v>
      </c>
      <c r="F112" s="132"/>
      <c r="G112" s="133" t="s">
        <v>475</v>
      </c>
      <c r="H112" s="134"/>
      <c r="I112" s="135"/>
      <c r="J112" s="136" t="str">
        <f t="shared" si="15"/>
        <v>Formula</v>
      </c>
      <c r="K112" s="137" t="s">
        <v>476</v>
      </c>
      <c r="L112" s="135"/>
      <c r="M112" s="138" t="str">
        <f>IFERROR(CHOOSE(MATCH(K112,{"Coal","Diesel","Fuel oil","Kerosene","LPG","Natural gas","Wood deforested","Wood reforested","Other"},0),96.3,74.1,77.4,71.5,63.1,56.1,109.6,0,"Add details in last column"),"Formula")</f>
        <v>Formula</v>
      </c>
      <c r="N112" s="139" t="str">
        <f t="shared" si="16"/>
        <v>Formula</v>
      </c>
      <c r="O112" s="140"/>
      <c r="P112" s="141"/>
      <c r="Q112" s="142"/>
      <c r="R112" s="143"/>
      <c r="S112" s="144"/>
      <c r="T112" s="145"/>
      <c r="U112" s="146"/>
      <c r="V112" s="147"/>
      <c r="W112" s="139" t="str">
        <f t="shared" si="17"/>
        <v>Formula</v>
      </c>
      <c r="X112" s="142"/>
      <c r="Y112" s="148"/>
      <c r="Z112" s="18"/>
      <c r="AA112" s="18"/>
      <c r="AB112" s="18"/>
      <c r="AC112" s="18"/>
      <c r="AD112" s="18"/>
      <c r="AE112" s="18"/>
      <c r="AF112" s="18"/>
      <c r="AG112" s="18"/>
      <c r="AH112" s="18"/>
      <c r="AI112" s="18"/>
      <c r="AJ112" s="18"/>
      <c r="AK112" s="18"/>
      <c r="AL112" s="18"/>
      <c r="AM112" s="18"/>
      <c r="AN112" s="18"/>
      <c r="AO112" s="18"/>
      <c r="AP112" s="18"/>
      <c r="AQ112" s="18"/>
      <c r="AR112" s="18"/>
      <c r="AS112" s="18"/>
      <c r="AT112" s="18"/>
      <c r="AU112" s="18"/>
      <c r="AV112" s="18"/>
      <c r="AW112" s="18"/>
      <c r="AX112" s="18"/>
    </row>
    <row r="113" spans="1:50" s="25" customFormat="1" ht="39.9" customHeight="1">
      <c r="A113" s="128"/>
      <c r="B113" s="129"/>
      <c r="C113" s="130"/>
      <c r="D113" s="130"/>
      <c r="E113" s="131" t="s">
        <v>477</v>
      </c>
      <c r="F113" s="132"/>
      <c r="G113" s="133" t="s">
        <v>478</v>
      </c>
      <c r="H113" s="134"/>
      <c r="I113" s="135"/>
      <c r="J113" s="136" t="str">
        <f t="shared" si="15"/>
        <v>Formula</v>
      </c>
      <c r="K113" s="137" t="s">
        <v>479</v>
      </c>
      <c r="L113" s="135"/>
      <c r="M113" s="138" t="str">
        <f>IFERROR(CHOOSE(MATCH(K113,{"Coal","Diesel","Fuel oil","Kerosene","LPG","Natural gas","Wood deforested","Wood reforested","Other"},0),96.3,74.1,77.4,71.5,63.1,56.1,109.6,0,"Add details in last column"),"Formula")</f>
        <v>Formula</v>
      </c>
      <c r="N113" s="139" t="str">
        <f t="shared" si="16"/>
        <v>Formula</v>
      </c>
      <c r="O113" s="140"/>
      <c r="P113" s="141"/>
      <c r="Q113" s="142"/>
      <c r="R113" s="143"/>
      <c r="S113" s="144"/>
      <c r="T113" s="145"/>
      <c r="U113" s="146"/>
      <c r="V113" s="147"/>
      <c r="W113" s="139" t="str">
        <f t="shared" si="17"/>
        <v>Formula</v>
      </c>
      <c r="X113" s="142"/>
      <c r="Y113" s="148"/>
      <c r="Z113" s="18"/>
      <c r="AA113" s="18"/>
      <c r="AB113" s="18"/>
      <c r="AC113" s="18"/>
      <c r="AD113" s="18"/>
      <c r="AE113" s="18"/>
      <c r="AF113" s="18"/>
      <c r="AG113" s="18"/>
      <c r="AH113" s="18"/>
      <c r="AI113" s="18"/>
      <c r="AJ113" s="18"/>
      <c r="AK113" s="18"/>
      <c r="AL113" s="18"/>
      <c r="AM113" s="18"/>
      <c r="AN113" s="18"/>
      <c r="AO113" s="18"/>
      <c r="AP113" s="18"/>
      <c r="AQ113" s="18"/>
      <c r="AR113" s="18"/>
      <c r="AS113" s="18"/>
      <c r="AT113" s="18"/>
      <c r="AU113" s="18"/>
      <c r="AV113" s="18"/>
      <c r="AW113" s="18"/>
      <c r="AX113" s="18"/>
    </row>
    <row r="114" spans="1:50" s="25" customFormat="1" ht="39.9" customHeight="1">
      <c r="A114" s="128"/>
      <c r="B114" s="129"/>
      <c r="C114" s="130"/>
      <c r="D114" s="130"/>
      <c r="E114" s="131" t="s">
        <v>480</v>
      </c>
      <c r="F114" s="132"/>
      <c r="G114" s="133" t="s">
        <v>481</v>
      </c>
      <c r="H114" s="134"/>
      <c r="I114" s="135"/>
      <c r="J114" s="136" t="str">
        <f t="shared" si="15"/>
        <v>Formula</v>
      </c>
      <c r="K114" s="137" t="s">
        <v>482</v>
      </c>
      <c r="L114" s="135"/>
      <c r="M114" s="138" t="str">
        <f>IFERROR(CHOOSE(MATCH(K114,{"Coal","Diesel","Fuel oil","Kerosene","LPG","Natural gas","Wood deforested","Wood reforested","Other"},0),96.3,74.1,77.4,71.5,63.1,56.1,109.6,0,"Add details in last column"),"Formula")</f>
        <v>Formula</v>
      </c>
      <c r="N114" s="139" t="str">
        <f t="shared" si="16"/>
        <v>Formula</v>
      </c>
      <c r="O114" s="140"/>
      <c r="P114" s="141"/>
      <c r="Q114" s="142"/>
      <c r="R114" s="143"/>
      <c r="S114" s="144"/>
      <c r="T114" s="145"/>
      <c r="U114" s="146"/>
      <c r="V114" s="147"/>
      <c r="W114" s="139" t="str">
        <f t="shared" si="17"/>
        <v>Formula</v>
      </c>
      <c r="X114" s="142"/>
      <c r="Y114" s="148"/>
      <c r="Z114" s="18"/>
      <c r="AA114" s="18"/>
      <c r="AB114" s="18"/>
      <c r="AC114" s="18"/>
      <c r="AD114" s="18"/>
      <c r="AE114" s="18"/>
      <c r="AF114" s="18"/>
      <c r="AG114" s="18"/>
      <c r="AH114" s="18"/>
      <c r="AI114" s="18"/>
      <c r="AJ114" s="18"/>
      <c r="AK114" s="18"/>
      <c r="AL114" s="18"/>
      <c r="AM114" s="18"/>
      <c r="AN114" s="18"/>
      <c r="AO114" s="18"/>
      <c r="AP114" s="18"/>
      <c r="AQ114" s="18"/>
      <c r="AR114" s="18"/>
      <c r="AS114" s="18"/>
      <c r="AT114" s="18"/>
      <c r="AU114" s="18"/>
      <c r="AV114" s="18"/>
      <c r="AW114" s="18"/>
      <c r="AX114" s="18"/>
    </row>
    <row r="115" spans="1:50" s="25" customFormat="1" ht="39.9" customHeight="1">
      <c r="A115" s="128"/>
      <c r="B115" s="129"/>
      <c r="C115" s="130"/>
      <c r="D115" s="130"/>
      <c r="E115" s="131" t="s">
        <v>483</v>
      </c>
      <c r="F115" s="132"/>
      <c r="G115" s="133" t="s">
        <v>484</v>
      </c>
      <c r="H115" s="134"/>
      <c r="I115" s="135"/>
      <c r="J115" s="136" t="str">
        <f t="shared" si="15"/>
        <v>Formula</v>
      </c>
      <c r="K115" s="137" t="s">
        <v>485</v>
      </c>
      <c r="L115" s="135"/>
      <c r="M115" s="138" t="str">
        <f>IFERROR(CHOOSE(MATCH(K115,{"Coal","Diesel","Fuel oil","Kerosene","LPG","Natural gas","Wood deforested","Wood reforested","Other"},0),96.3,74.1,77.4,71.5,63.1,56.1,109.6,0,"Add details in last column"),"Formula")</f>
        <v>Formula</v>
      </c>
      <c r="N115" s="139" t="str">
        <f t="shared" si="16"/>
        <v>Formula</v>
      </c>
      <c r="O115" s="140"/>
      <c r="P115" s="141"/>
      <c r="Q115" s="142"/>
      <c r="R115" s="143"/>
      <c r="S115" s="144"/>
      <c r="T115" s="145"/>
      <c r="U115" s="146"/>
      <c r="V115" s="147"/>
      <c r="W115" s="139" t="str">
        <f t="shared" si="17"/>
        <v>Formula</v>
      </c>
      <c r="X115" s="142"/>
      <c r="Y115" s="148"/>
      <c r="Z115" s="18"/>
      <c r="AA115" s="18"/>
      <c r="AB115" s="18"/>
      <c r="AC115" s="18"/>
      <c r="AD115" s="18"/>
      <c r="AE115" s="18"/>
      <c r="AF115" s="18"/>
      <c r="AG115" s="18"/>
      <c r="AH115" s="18"/>
      <c r="AI115" s="18"/>
      <c r="AJ115" s="18"/>
      <c r="AK115" s="18"/>
      <c r="AL115" s="18"/>
      <c r="AM115" s="18"/>
      <c r="AN115" s="18"/>
      <c r="AO115" s="18"/>
      <c r="AP115" s="18"/>
      <c r="AQ115" s="18"/>
      <c r="AR115" s="18"/>
      <c r="AS115" s="18"/>
      <c r="AT115" s="18"/>
      <c r="AU115" s="18"/>
      <c r="AV115" s="18"/>
      <c r="AW115" s="18"/>
      <c r="AX115" s="18"/>
    </row>
    <row r="116" spans="1:50" s="14" customFormat="1" ht="23.25" customHeight="1">
      <c r="A116" s="19"/>
      <c r="B116" s="54"/>
      <c r="C116" s="22"/>
      <c r="D116" s="20"/>
      <c r="E116" s="19"/>
      <c r="F116" s="22"/>
      <c r="G116" s="19"/>
      <c r="H116" s="50"/>
      <c r="I116" s="50"/>
      <c r="J116" s="58"/>
      <c r="K116" s="19"/>
      <c r="L116" s="19"/>
      <c r="M116" s="23"/>
      <c r="N116" s="19"/>
      <c r="O116" s="50"/>
      <c r="P116" s="50"/>
      <c r="Q116" s="19"/>
      <c r="R116" s="19"/>
      <c r="S116" s="19"/>
      <c r="T116" s="19"/>
      <c r="U116" s="19"/>
      <c r="V116" s="19"/>
      <c r="W116" s="19"/>
      <c r="X116" s="20"/>
      <c r="Y116" s="20"/>
      <c r="Z116" s="19"/>
      <c r="AA116" s="19"/>
      <c r="AB116" s="19"/>
      <c r="AC116" s="19"/>
      <c r="AD116" s="19"/>
      <c r="AE116" s="19"/>
    </row>
    <row r="117" spans="1:50" s="14" customFormat="1">
      <c r="A117" s="19"/>
      <c r="B117" s="54"/>
      <c r="C117" s="22"/>
      <c r="D117" s="20"/>
      <c r="E117" s="19"/>
      <c r="F117" s="22"/>
      <c r="G117" s="19"/>
      <c r="H117" s="50"/>
      <c r="I117" s="50"/>
      <c r="J117" s="58"/>
      <c r="K117" s="19"/>
      <c r="L117" s="19"/>
      <c r="M117" s="23"/>
      <c r="N117" s="19"/>
      <c r="O117" s="50"/>
      <c r="P117" s="50"/>
      <c r="Q117" s="19"/>
      <c r="R117" s="19"/>
      <c r="S117" s="19"/>
      <c r="T117" s="19"/>
      <c r="U117" s="19"/>
      <c r="V117" s="19"/>
      <c r="W117" s="19"/>
      <c r="X117" s="20"/>
      <c r="Y117" s="20"/>
      <c r="Z117" s="19"/>
      <c r="AA117" s="19"/>
      <c r="AB117" s="19"/>
      <c r="AC117" s="19"/>
      <c r="AD117" s="19"/>
      <c r="AE117" s="19"/>
    </row>
    <row r="118" spans="1:50" s="14" customFormat="1">
      <c r="A118" s="19"/>
      <c r="B118" s="54"/>
      <c r="C118" s="22"/>
      <c r="D118" s="20"/>
      <c r="E118" s="19"/>
      <c r="F118" s="22"/>
      <c r="G118" s="19"/>
      <c r="H118" s="50"/>
      <c r="I118" s="50"/>
      <c r="J118" s="58"/>
      <c r="K118" s="19"/>
      <c r="L118" s="19"/>
      <c r="M118" s="23"/>
      <c r="N118" s="19"/>
      <c r="O118" s="50"/>
      <c r="P118" s="50"/>
      <c r="Q118" s="19"/>
      <c r="R118" s="19"/>
      <c r="S118" s="19"/>
      <c r="T118" s="19"/>
      <c r="U118" s="19"/>
      <c r="V118" s="19"/>
      <c r="W118" s="19"/>
      <c r="X118" s="20"/>
      <c r="Y118" s="20"/>
      <c r="Z118" s="19"/>
      <c r="AA118" s="19"/>
      <c r="AB118" s="19"/>
      <c r="AC118" s="19"/>
      <c r="AD118" s="19"/>
      <c r="AE118" s="19"/>
    </row>
    <row r="119" spans="1:50" s="14" customFormat="1">
      <c r="A119" s="19"/>
      <c r="B119" s="54"/>
      <c r="C119" s="22"/>
      <c r="D119" s="20"/>
      <c r="E119" s="19"/>
      <c r="F119" s="22"/>
      <c r="G119" s="19"/>
      <c r="H119" s="50"/>
      <c r="I119" s="50"/>
      <c r="J119" s="58"/>
      <c r="K119" s="19"/>
      <c r="L119" s="19"/>
      <c r="M119" s="23"/>
      <c r="N119" s="19"/>
      <c r="O119" s="50"/>
      <c r="P119" s="50"/>
      <c r="Q119" s="19"/>
      <c r="R119" s="19"/>
      <c r="S119" s="19"/>
      <c r="T119" s="19"/>
      <c r="U119" s="19"/>
      <c r="V119" s="19"/>
      <c r="W119" s="19"/>
      <c r="X119" s="20"/>
      <c r="Y119" s="20"/>
      <c r="Z119" s="19"/>
      <c r="AA119" s="19"/>
      <c r="AB119" s="19"/>
      <c r="AC119" s="19"/>
      <c r="AD119" s="19"/>
      <c r="AE119" s="19"/>
    </row>
    <row r="120" spans="1:50" s="14" customFormat="1">
      <c r="A120" s="19"/>
      <c r="B120" s="54"/>
      <c r="C120" s="22"/>
      <c r="D120" s="20"/>
      <c r="E120" s="19"/>
      <c r="F120" s="22"/>
      <c r="G120" s="19"/>
      <c r="H120" s="50"/>
      <c r="I120" s="50"/>
      <c r="J120" s="58"/>
      <c r="K120" s="19"/>
      <c r="L120" s="19"/>
      <c r="M120" s="23"/>
      <c r="N120" s="19"/>
      <c r="O120" s="50"/>
      <c r="P120" s="50"/>
      <c r="Q120" s="19"/>
      <c r="R120" s="19"/>
      <c r="S120" s="19"/>
      <c r="T120" s="19"/>
      <c r="U120" s="19"/>
      <c r="V120" s="19"/>
      <c r="W120" s="19"/>
      <c r="X120" s="20"/>
      <c r="Y120" s="20"/>
      <c r="Z120" s="19"/>
      <c r="AA120" s="19"/>
      <c r="AB120" s="19"/>
      <c r="AC120" s="19"/>
      <c r="AD120" s="19"/>
      <c r="AE120" s="19"/>
    </row>
    <row r="121" spans="1:50" s="14" customFormat="1">
      <c r="A121" s="19"/>
      <c r="B121" s="54"/>
      <c r="C121" s="22"/>
      <c r="D121" s="20"/>
      <c r="E121" s="19"/>
      <c r="F121" s="22"/>
      <c r="G121" s="19"/>
      <c r="H121" s="50"/>
      <c r="I121" s="50"/>
      <c r="J121" s="58"/>
      <c r="K121" s="19"/>
      <c r="L121" s="19"/>
      <c r="M121" s="23"/>
      <c r="N121" s="19"/>
      <c r="O121" s="50"/>
      <c r="P121" s="50"/>
      <c r="Q121" s="19"/>
      <c r="R121" s="19"/>
      <c r="S121" s="19"/>
      <c r="T121" s="19"/>
      <c r="U121" s="19"/>
      <c r="V121" s="19"/>
      <c r="W121" s="19"/>
      <c r="X121" s="20"/>
      <c r="Y121" s="20"/>
      <c r="Z121" s="19"/>
      <c r="AA121" s="19"/>
      <c r="AB121" s="19"/>
      <c r="AC121" s="19"/>
      <c r="AD121" s="19"/>
      <c r="AE121" s="19"/>
    </row>
    <row r="122" spans="1:50" s="14" customFormat="1">
      <c r="A122" s="19"/>
      <c r="B122" s="54"/>
      <c r="C122" s="22"/>
      <c r="D122" s="20"/>
      <c r="E122" s="19"/>
      <c r="F122" s="22"/>
      <c r="G122" s="19"/>
      <c r="H122" s="50"/>
      <c r="I122" s="50"/>
      <c r="J122" s="58"/>
      <c r="K122" s="19"/>
      <c r="L122" s="19"/>
      <c r="M122" s="23"/>
      <c r="N122" s="19"/>
      <c r="O122" s="50"/>
      <c r="P122" s="50"/>
      <c r="Q122" s="19"/>
      <c r="R122" s="19"/>
      <c r="S122" s="19"/>
      <c r="T122" s="19"/>
      <c r="U122" s="19"/>
      <c r="V122" s="19"/>
      <c r="W122" s="19"/>
      <c r="X122" s="20"/>
      <c r="Y122" s="20"/>
      <c r="Z122" s="19"/>
      <c r="AA122" s="19"/>
      <c r="AB122" s="19"/>
      <c r="AC122" s="19"/>
      <c r="AD122" s="19"/>
      <c r="AE122" s="19"/>
    </row>
    <row r="123" spans="1:50" s="14" customFormat="1">
      <c r="A123" s="19"/>
      <c r="B123" s="54"/>
      <c r="C123" s="22"/>
      <c r="D123" s="20"/>
      <c r="E123" s="19"/>
      <c r="F123" s="22"/>
      <c r="G123" s="19"/>
      <c r="H123" s="50"/>
      <c r="I123" s="50"/>
      <c r="J123" s="58"/>
      <c r="K123" s="19"/>
      <c r="L123" s="19"/>
      <c r="M123" s="23"/>
      <c r="N123" s="19"/>
      <c r="O123" s="50"/>
      <c r="P123" s="50"/>
      <c r="Q123" s="19"/>
      <c r="R123" s="19"/>
      <c r="S123" s="19"/>
      <c r="T123" s="19"/>
      <c r="U123" s="19"/>
      <c r="V123" s="19"/>
      <c r="W123" s="19"/>
      <c r="X123" s="20"/>
      <c r="Y123" s="20"/>
      <c r="Z123" s="19"/>
      <c r="AA123" s="19"/>
      <c r="AB123" s="19"/>
      <c r="AC123" s="19"/>
      <c r="AD123" s="19"/>
      <c r="AE123" s="19"/>
    </row>
    <row r="124" spans="1:50" s="14" customFormat="1">
      <c r="A124" s="19"/>
      <c r="B124" s="54"/>
      <c r="C124" s="22"/>
      <c r="D124" s="20"/>
      <c r="E124" s="19"/>
      <c r="F124" s="22"/>
      <c r="G124" s="19"/>
      <c r="H124" s="50"/>
      <c r="I124" s="50"/>
      <c r="J124" s="58"/>
      <c r="K124" s="19"/>
      <c r="L124" s="19"/>
      <c r="M124" s="23"/>
      <c r="N124" s="19"/>
      <c r="O124" s="50"/>
      <c r="P124" s="50"/>
      <c r="Q124" s="19"/>
      <c r="R124" s="19"/>
      <c r="S124" s="19"/>
      <c r="T124" s="19"/>
      <c r="U124" s="19"/>
      <c r="V124" s="19"/>
      <c r="W124" s="19"/>
      <c r="X124" s="20"/>
      <c r="Y124" s="20"/>
      <c r="Z124" s="19"/>
      <c r="AA124" s="19"/>
      <c r="AB124" s="19"/>
      <c r="AC124" s="19"/>
      <c r="AD124" s="19"/>
      <c r="AE124" s="19"/>
    </row>
    <row r="125" spans="1:50" s="14" customFormat="1">
      <c r="A125" s="19"/>
      <c r="B125" s="54"/>
      <c r="C125" s="22"/>
      <c r="D125" s="20"/>
      <c r="E125" s="19"/>
      <c r="F125" s="22"/>
      <c r="G125" s="19"/>
      <c r="H125" s="50"/>
      <c r="I125" s="50"/>
      <c r="J125" s="58"/>
      <c r="K125" s="19"/>
      <c r="L125" s="19"/>
      <c r="M125" s="23"/>
      <c r="N125" s="19"/>
      <c r="O125" s="50"/>
      <c r="P125" s="50"/>
      <c r="Q125" s="19"/>
      <c r="R125" s="19"/>
      <c r="S125" s="19"/>
      <c r="T125" s="19"/>
      <c r="U125" s="19"/>
      <c r="V125" s="19"/>
      <c r="W125" s="19"/>
      <c r="X125" s="20"/>
      <c r="Y125" s="20"/>
      <c r="Z125" s="19"/>
      <c r="AA125" s="19"/>
      <c r="AB125" s="19"/>
      <c r="AC125" s="19"/>
      <c r="AD125" s="19"/>
      <c r="AE125" s="19"/>
    </row>
    <row r="126" spans="1:50" s="14" customFormat="1">
      <c r="A126" s="19"/>
      <c r="B126" s="54"/>
      <c r="C126" s="22"/>
      <c r="D126" s="20"/>
      <c r="E126" s="19"/>
      <c r="F126" s="22"/>
      <c r="G126" s="19"/>
      <c r="H126" s="50"/>
      <c r="I126" s="50"/>
      <c r="J126" s="58"/>
      <c r="K126" s="19"/>
      <c r="L126" s="19"/>
      <c r="M126" s="23"/>
      <c r="N126" s="19"/>
      <c r="O126" s="50"/>
      <c r="P126" s="50"/>
      <c r="Q126" s="19"/>
      <c r="R126" s="19"/>
      <c r="S126" s="19"/>
      <c r="T126" s="19"/>
      <c r="U126" s="19"/>
      <c r="V126" s="19"/>
      <c r="W126" s="19"/>
      <c r="X126" s="20"/>
      <c r="Y126" s="20"/>
      <c r="Z126" s="19"/>
      <c r="AA126" s="19"/>
      <c r="AB126" s="19"/>
      <c r="AC126" s="19"/>
      <c r="AD126" s="19"/>
      <c r="AE126" s="19"/>
    </row>
    <row r="127" spans="1:50" s="14" customFormat="1">
      <c r="A127" s="19"/>
      <c r="B127" s="54"/>
      <c r="C127" s="22"/>
      <c r="D127" s="20"/>
      <c r="E127" s="19"/>
      <c r="F127" s="22"/>
      <c r="G127" s="19"/>
      <c r="H127" s="50"/>
      <c r="I127" s="50"/>
      <c r="J127" s="58"/>
      <c r="K127" s="19"/>
      <c r="L127" s="19"/>
      <c r="M127" s="23"/>
      <c r="N127" s="19"/>
      <c r="O127" s="50"/>
      <c r="P127" s="50"/>
      <c r="Q127" s="19"/>
      <c r="R127" s="19"/>
      <c r="S127" s="19"/>
      <c r="T127" s="19"/>
      <c r="U127" s="19"/>
      <c r="V127" s="19"/>
      <c r="W127" s="19"/>
      <c r="X127" s="20"/>
      <c r="Y127" s="20"/>
      <c r="Z127" s="19"/>
      <c r="AA127" s="19"/>
      <c r="AB127" s="19"/>
      <c r="AC127" s="19"/>
      <c r="AD127" s="19"/>
      <c r="AE127" s="19"/>
    </row>
    <row r="128" spans="1:50" s="14" customFormat="1">
      <c r="A128" s="19"/>
      <c r="B128" s="54"/>
      <c r="C128" s="22"/>
      <c r="D128" s="20"/>
      <c r="E128" s="19"/>
      <c r="F128" s="22"/>
      <c r="G128" s="19"/>
      <c r="H128" s="50"/>
      <c r="I128" s="50"/>
      <c r="J128" s="58"/>
      <c r="K128" s="19"/>
      <c r="L128" s="19"/>
      <c r="M128" s="23"/>
      <c r="N128" s="19"/>
      <c r="O128" s="50"/>
      <c r="P128" s="50"/>
      <c r="Q128" s="19"/>
      <c r="R128" s="19"/>
      <c r="S128" s="19"/>
      <c r="T128" s="19"/>
      <c r="U128" s="19"/>
      <c r="V128" s="19"/>
      <c r="W128" s="19"/>
      <c r="X128" s="20"/>
      <c r="Y128" s="20"/>
      <c r="Z128" s="19"/>
      <c r="AA128" s="19"/>
      <c r="AB128" s="19"/>
      <c r="AC128" s="19"/>
      <c r="AD128" s="19"/>
      <c r="AE128" s="19"/>
    </row>
    <row r="129" spans="1:31" s="14" customFormat="1">
      <c r="A129" s="19"/>
      <c r="B129" s="54"/>
      <c r="C129" s="22"/>
      <c r="D129" s="20"/>
      <c r="E129" s="19"/>
      <c r="F129" s="22"/>
      <c r="G129" s="19"/>
      <c r="H129" s="50"/>
      <c r="I129" s="50"/>
      <c r="J129" s="58"/>
      <c r="K129" s="19"/>
      <c r="L129" s="19"/>
      <c r="M129" s="23"/>
      <c r="N129" s="19"/>
      <c r="O129" s="50"/>
      <c r="P129" s="50"/>
      <c r="Q129" s="19"/>
      <c r="R129" s="19"/>
      <c r="S129" s="19"/>
      <c r="T129" s="19"/>
      <c r="U129" s="19"/>
      <c r="V129" s="19"/>
      <c r="W129" s="19"/>
      <c r="X129" s="20"/>
      <c r="Y129" s="20"/>
      <c r="Z129" s="19"/>
      <c r="AA129" s="19"/>
      <c r="AB129" s="19"/>
      <c r="AC129" s="19"/>
      <c r="AD129" s="19"/>
      <c r="AE129" s="19"/>
    </row>
    <row r="130" spans="1:31" s="14" customFormat="1">
      <c r="A130" s="19"/>
      <c r="B130" s="54"/>
      <c r="C130" s="22"/>
      <c r="D130" s="20"/>
      <c r="E130" s="19"/>
      <c r="F130" s="22"/>
      <c r="G130" s="19"/>
      <c r="H130" s="50"/>
      <c r="I130" s="50"/>
      <c r="J130" s="58"/>
      <c r="K130" s="19"/>
      <c r="L130" s="19"/>
      <c r="M130" s="23"/>
      <c r="N130" s="19"/>
      <c r="O130" s="50"/>
      <c r="P130" s="50"/>
      <c r="Q130" s="19"/>
      <c r="R130" s="19"/>
      <c r="S130" s="19"/>
      <c r="T130" s="19"/>
      <c r="U130" s="19"/>
      <c r="V130" s="19"/>
      <c r="W130" s="19"/>
      <c r="X130" s="20"/>
      <c r="Y130" s="20"/>
      <c r="Z130" s="19"/>
      <c r="AA130" s="19"/>
      <c r="AB130" s="19"/>
      <c r="AC130" s="19"/>
      <c r="AD130" s="19"/>
      <c r="AE130" s="19"/>
    </row>
    <row r="131" spans="1:31" s="14" customFormat="1">
      <c r="A131" s="19"/>
      <c r="B131" s="54"/>
      <c r="C131" s="22"/>
      <c r="D131" s="20"/>
      <c r="E131" s="19"/>
      <c r="F131" s="22"/>
      <c r="G131" s="19"/>
      <c r="H131" s="50"/>
      <c r="I131" s="50"/>
      <c r="J131" s="58"/>
      <c r="K131" s="19"/>
      <c r="L131" s="19"/>
      <c r="M131" s="23"/>
      <c r="N131" s="19"/>
      <c r="O131" s="50"/>
      <c r="P131" s="50"/>
      <c r="Q131" s="19"/>
      <c r="R131" s="19"/>
      <c r="S131" s="19"/>
      <c r="T131" s="19"/>
      <c r="U131" s="19"/>
      <c r="V131" s="19"/>
      <c r="W131" s="19"/>
      <c r="X131" s="20"/>
      <c r="Y131" s="20"/>
      <c r="Z131" s="19"/>
      <c r="AA131" s="19"/>
      <c r="AB131" s="19"/>
      <c r="AC131" s="19"/>
      <c r="AD131" s="19"/>
      <c r="AE131" s="19"/>
    </row>
    <row r="132" spans="1:31" s="14" customFormat="1">
      <c r="A132" s="19"/>
      <c r="B132" s="54"/>
      <c r="C132" s="22"/>
      <c r="D132" s="20"/>
      <c r="E132" s="19"/>
      <c r="F132" s="22"/>
      <c r="G132" s="19"/>
      <c r="H132" s="50"/>
      <c r="I132" s="50"/>
      <c r="J132" s="58"/>
      <c r="K132" s="19"/>
      <c r="L132" s="19"/>
      <c r="M132" s="23"/>
      <c r="N132" s="19"/>
      <c r="O132" s="50"/>
      <c r="P132" s="50"/>
      <c r="Q132" s="19"/>
      <c r="R132" s="19"/>
      <c r="S132" s="19"/>
      <c r="T132" s="19"/>
      <c r="U132" s="19"/>
      <c r="V132" s="19"/>
      <c r="W132" s="19"/>
      <c r="X132" s="20"/>
      <c r="Y132" s="20"/>
      <c r="Z132" s="19"/>
      <c r="AA132" s="19"/>
      <c r="AB132" s="19"/>
      <c r="AC132" s="19"/>
      <c r="AD132" s="19"/>
      <c r="AE132" s="19"/>
    </row>
    <row r="133" spans="1:31" s="14" customFormat="1">
      <c r="A133" s="19"/>
      <c r="B133" s="54"/>
      <c r="C133" s="22"/>
      <c r="D133" s="20"/>
      <c r="E133" s="19"/>
      <c r="F133" s="22"/>
      <c r="G133" s="19"/>
      <c r="H133" s="50"/>
      <c r="I133" s="50"/>
      <c r="J133" s="58"/>
      <c r="K133" s="19"/>
      <c r="L133" s="19"/>
      <c r="M133" s="23"/>
      <c r="N133" s="19"/>
      <c r="O133" s="50"/>
      <c r="P133" s="50"/>
      <c r="Q133" s="19"/>
      <c r="R133" s="19"/>
      <c r="S133" s="19"/>
      <c r="T133" s="19"/>
      <c r="U133" s="19"/>
      <c r="V133" s="19"/>
      <c r="W133" s="19"/>
      <c r="X133" s="20"/>
      <c r="Y133" s="20"/>
      <c r="Z133" s="19"/>
      <c r="AA133" s="19"/>
      <c r="AB133" s="19"/>
      <c r="AC133" s="19"/>
      <c r="AD133" s="19"/>
      <c r="AE133" s="19"/>
    </row>
    <row r="134" spans="1:31" s="14" customFormat="1">
      <c r="A134" s="19"/>
      <c r="B134" s="54"/>
      <c r="C134" s="22"/>
      <c r="D134" s="20"/>
      <c r="E134" s="19"/>
      <c r="F134" s="22"/>
      <c r="G134" s="19"/>
      <c r="H134" s="50"/>
      <c r="I134" s="50"/>
      <c r="J134" s="58"/>
      <c r="K134" s="19"/>
      <c r="L134" s="19"/>
      <c r="M134" s="23"/>
      <c r="N134" s="19"/>
      <c r="O134" s="50"/>
      <c r="P134" s="50"/>
      <c r="Q134" s="19"/>
      <c r="R134" s="19"/>
      <c r="S134" s="19"/>
      <c r="T134" s="19"/>
      <c r="U134" s="19"/>
      <c r="V134" s="19"/>
      <c r="W134" s="19"/>
      <c r="X134" s="20"/>
      <c r="Y134" s="20"/>
      <c r="Z134" s="19"/>
      <c r="AA134" s="19"/>
      <c r="AB134" s="19"/>
      <c r="AC134" s="19"/>
      <c r="AD134" s="19"/>
      <c r="AE134" s="19"/>
    </row>
    <row r="135" spans="1:31" s="14" customFormat="1">
      <c r="A135" s="19"/>
      <c r="B135" s="54"/>
      <c r="C135" s="22"/>
      <c r="D135" s="20"/>
      <c r="E135" s="19"/>
      <c r="F135" s="22"/>
      <c r="G135" s="19"/>
      <c r="H135" s="50"/>
      <c r="I135" s="50"/>
      <c r="J135" s="58"/>
      <c r="K135" s="19"/>
      <c r="L135" s="19"/>
      <c r="M135" s="23"/>
      <c r="N135" s="19"/>
      <c r="O135" s="50"/>
      <c r="P135" s="50"/>
      <c r="Q135" s="19"/>
      <c r="R135" s="19"/>
      <c r="S135" s="19"/>
      <c r="T135" s="19"/>
      <c r="U135" s="19"/>
      <c r="V135" s="19"/>
      <c r="W135" s="19"/>
      <c r="X135" s="20"/>
      <c r="Y135" s="20"/>
      <c r="Z135" s="19"/>
      <c r="AA135" s="19"/>
      <c r="AB135" s="19"/>
      <c r="AC135" s="19"/>
      <c r="AD135" s="19"/>
      <c r="AE135" s="19"/>
    </row>
    <row r="136" spans="1:31" s="14" customFormat="1">
      <c r="A136" s="19"/>
      <c r="B136" s="54"/>
      <c r="C136" s="22"/>
      <c r="D136" s="20"/>
      <c r="E136" s="19"/>
      <c r="F136" s="22"/>
      <c r="G136" s="19"/>
      <c r="H136" s="50"/>
      <c r="I136" s="50"/>
      <c r="J136" s="58"/>
      <c r="K136" s="19"/>
      <c r="L136" s="19"/>
      <c r="M136" s="23"/>
      <c r="N136" s="19"/>
      <c r="O136" s="50"/>
      <c r="P136" s="50"/>
      <c r="Q136" s="19"/>
      <c r="R136" s="19"/>
      <c r="S136" s="19"/>
      <c r="T136" s="19"/>
      <c r="U136" s="19"/>
      <c r="V136" s="19"/>
      <c r="W136" s="19"/>
      <c r="X136" s="20"/>
      <c r="Y136" s="20"/>
      <c r="Z136" s="19"/>
      <c r="AA136" s="19"/>
      <c r="AB136" s="19"/>
      <c r="AC136" s="19"/>
      <c r="AD136" s="19"/>
      <c r="AE136" s="19"/>
    </row>
    <row r="137" spans="1:31" s="14" customFormat="1">
      <c r="A137" s="19"/>
      <c r="B137" s="54"/>
      <c r="C137" s="22"/>
      <c r="D137" s="20"/>
      <c r="E137" s="19"/>
      <c r="F137" s="22"/>
      <c r="G137" s="19"/>
      <c r="H137" s="50"/>
      <c r="I137" s="50"/>
      <c r="J137" s="58"/>
      <c r="K137" s="19"/>
      <c r="L137" s="19"/>
      <c r="M137" s="23"/>
      <c r="N137" s="19"/>
      <c r="O137" s="50"/>
      <c r="P137" s="50"/>
      <c r="Q137" s="19"/>
      <c r="R137" s="19"/>
      <c r="S137" s="19"/>
      <c r="T137" s="19"/>
      <c r="U137" s="19"/>
      <c r="V137" s="19"/>
      <c r="W137" s="19"/>
      <c r="X137" s="20"/>
      <c r="Y137" s="20"/>
      <c r="Z137" s="19"/>
      <c r="AA137" s="19"/>
      <c r="AB137" s="19"/>
      <c r="AC137" s="19"/>
      <c r="AD137" s="19"/>
      <c r="AE137" s="19"/>
    </row>
    <row r="138" spans="1:31" s="14" customFormat="1">
      <c r="A138" s="19"/>
      <c r="B138" s="54"/>
      <c r="C138" s="22"/>
      <c r="D138" s="20"/>
      <c r="E138" s="19"/>
      <c r="F138" s="22"/>
      <c r="G138" s="19"/>
      <c r="H138" s="50"/>
      <c r="I138" s="50"/>
      <c r="J138" s="58"/>
      <c r="K138" s="19"/>
      <c r="L138" s="19"/>
      <c r="M138" s="23"/>
      <c r="N138" s="19"/>
      <c r="O138" s="50"/>
      <c r="P138" s="50"/>
      <c r="Q138" s="19"/>
      <c r="R138" s="19"/>
      <c r="S138" s="19"/>
      <c r="T138" s="19"/>
      <c r="U138" s="19"/>
      <c r="V138" s="19"/>
      <c r="W138" s="19"/>
      <c r="X138" s="20"/>
      <c r="Y138" s="20"/>
      <c r="Z138" s="19"/>
      <c r="AA138" s="19"/>
      <c r="AB138" s="19"/>
      <c r="AC138" s="19"/>
      <c r="AD138" s="19"/>
      <c r="AE138" s="19"/>
    </row>
    <row r="139" spans="1:31" s="14" customFormat="1">
      <c r="A139" s="19"/>
      <c r="B139" s="54"/>
      <c r="C139" s="22"/>
      <c r="D139" s="20"/>
      <c r="E139" s="19"/>
      <c r="F139" s="22"/>
      <c r="G139" s="19"/>
      <c r="H139" s="50"/>
      <c r="I139" s="50"/>
      <c r="J139" s="58"/>
      <c r="K139" s="19"/>
      <c r="L139" s="19"/>
      <c r="M139" s="23"/>
      <c r="N139" s="19"/>
      <c r="O139" s="50"/>
      <c r="P139" s="50"/>
      <c r="Q139" s="19"/>
      <c r="R139" s="19"/>
      <c r="S139" s="19"/>
      <c r="T139" s="19"/>
      <c r="U139" s="19"/>
      <c r="V139" s="19"/>
      <c r="W139" s="19"/>
      <c r="X139" s="20"/>
      <c r="Y139" s="20"/>
      <c r="Z139" s="19"/>
      <c r="AA139" s="19"/>
      <c r="AB139" s="19"/>
      <c r="AC139" s="19"/>
      <c r="AD139" s="19"/>
      <c r="AE139" s="19"/>
    </row>
    <row r="140" spans="1:31" s="14" customFormat="1">
      <c r="A140" s="19"/>
      <c r="B140" s="54"/>
      <c r="C140" s="22"/>
      <c r="D140" s="20"/>
      <c r="E140" s="19"/>
      <c r="F140" s="22"/>
      <c r="G140" s="19"/>
      <c r="H140" s="50"/>
      <c r="I140" s="50"/>
      <c r="J140" s="58"/>
      <c r="K140" s="19"/>
      <c r="L140" s="19"/>
      <c r="M140" s="23"/>
      <c r="N140" s="19"/>
      <c r="O140" s="50"/>
      <c r="P140" s="50"/>
      <c r="Q140" s="19"/>
      <c r="R140" s="19"/>
      <c r="S140" s="19"/>
      <c r="T140" s="19"/>
      <c r="U140" s="19"/>
      <c r="V140" s="19"/>
      <c r="W140" s="19"/>
      <c r="X140" s="20"/>
      <c r="Y140" s="20"/>
      <c r="Z140" s="19"/>
      <c r="AA140" s="19"/>
      <c r="AB140" s="19"/>
      <c r="AC140" s="19"/>
      <c r="AD140" s="19"/>
      <c r="AE140" s="19"/>
    </row>
    <row r="141" spans="1:31" s="14" customFormat="1">
      <c r="A141" s="19"/>
      <c r="B141" s="54"/>
      <c r="C141" s="22"/>
      <c r="D141" s="20"/>
      <c r="E141" s="19"/>
      <c r="F141" s="22"/>
      <c r="G141" s="19"/>
      <c r="H141" s="50"/>
      <c r="I141" s="50"/>
      <c r="J141" s="58"/>
      <c r="K141" s="19"/>
      <c r="L141" s="19"/>
      <c r="M141" s="23"/>
      <c r="N141" s="19"/>
      <c r="O141" s="50"/>
      <c r="P141" s="50"/>
      <c r="Q141" s="19"/>
      <c r="R141" s="19"/>
      <c r="S141" s="19"/>
      <c r="T141" s="19"/>
      <c r="U141" s="19"/>
      <c r="V141" s="19"/>
      <c r="W141" s="19"/>
      <c r="X141" s="20"/>
      <c r="Y141" s="20"/>
      <c r="Z141" s="19"/>
      <c r="AA141" s="19"/>
      <c r="AB141" s="19"/>
      <c r="AC141" s="19"/>
      <c r="AD141" s="19"/>
      <c r="AE141" s="19"/>
    </row>
    <row r="142" spans="1:31" s="14" customFormat="1">
      <c r="A142" s="19"/>
      <c r="B142" s="54"/>
      <c r="C142" s="22"/>
      <c r="D142" s="20"/>
      <c r="E142" s="19"/>
      <c r="F142" s="22"/>
      <c r="G142" s="19"/>
      <c r="H142" s="50"/>
      <c r="I142" s="50"/>
      <c r="J142" s="58"/>
      <c r="K142" s="19"/>
      <c r="L142" s="19"/>
      <c r="M142" s="23"/>
      <c r="N142" s="19"/>
      <c r="O142" s="50"/>
      <c r="P142" s="50"/>
      <c r="Q142" s="19"/>
      <c r="R142" s="19"/>
      <c r="S142" s="19"/>
      <c r="T142" s="19"/>
      <c r="U142" s="19"/>
      <c r="V142" s="19"/>
      <c r="W142" s="19"/>
      <c r="X142" s="20"/>
      <c r="Y142" s="20"/>
      <c r="Z142" s="19"/>
      <c r="AA142" s="19"/>
      <c r="AB142" s="19"/>
      <c r="AC142" s="19"/>
      <c r="AD142" s="19"/>
      <c r="AE142" s="19"/>
    </row>
    <row r="143" spans="1:31" s="14" customFormat="1">
      <c r="A143" s="19"/>
      <c r="B143" s="54"/>
      <c r="C143" s="22"/>
      <c r="D143" s="20"/>
      <c r="E143" s="19"/>
      <c r="F143" s="22"/>
      <c r="G143" s="19"/>
      <c r="H143" s="50"/>
      <c r="I143" s="50"/>
      <c r="J143" s="58"/>
      <c r="K143" s="19"/>
      <c r="L143" s="19"/>
      <c r="M143" s="23"/>
      <c r="N143" s="19"/>
      <c r="O143" s="50"/>
      <c r="P143" s="50"/>
      <c r="Q143" s="19"/>
      <c r="R143" s="19"/>
      <c r="S143" s="19"/>
      <c r="T143" s="19"/>
      <c r="U143" s="19"/>
      <c r="V143" s="19"/>
      <c r="W143" s="19"/>
      <c r="X143" s="20"/>
      <c r="Y143" s="20"/>
      <c r="Z143" s="19"/>
      <c r="AA143" s="19"/>
      <c r="AB143" s="19"/>
      <c r="AC143" s="19"/>
      <c r="AD143" s="19"/>
      <c r="AE143" s="19"/>
    </row>
    <row r="144" spans="1:31" s="14" customFormat="1">
      <c r="B144" s="45"/>
      <c r="C144" s="15"/>
      <c r="D144" s="16"/>
      <c r="F144" s="15"/>
      <c r="H144" s="49"/>
      <c r="I144" s="49"/>
      <c r="J144" s="57"/>
      <c r="M144" s="17"/>
      <c r="O144" s="49"/>
      <c r="P144" s="49"/>
      <c r="X144" s="16"/>
      <c r="Y144" s="16"/>
    </row>
    <row r="145" spans="2:25" s="14" customFormat="1">
      <c r="B145" s="45"/>
      <c r="C145" s="15"/>
      <c r="D145" s="16"/>
      <c r="F145" s="15"/>
      <c r="H145" s="49"/>
      <c r="I145" s="49"/>
      <c r="J145" s="57"/>
      <c r="M145" s="17"/>
      <c r="O145" s="49"/>
      <c r="P145" s="49"/>
      <c r="X145" s="16"/>
      <c r="Y145" s="16"/>
    </row>
    <row r="146" spans="2:25" s="14" customFormat="1">
      <c r="B146" s="45"/>
      <c r="C146" s="15"/>
      <c r="D146" s="16"/>
      <c r="F146" s="15"/>
      <c r="H146" s="49"/>
      <c r="I146" s="49"/>
      <c r="J146" s="57"/>
      <c r="M146" s="17"/>
      <c r="O146" s="49"/>
      <c r="P146" s="49"/>
      <c r="X146" s="16"/>
      <c r="Y146" s="16"/>
    </row>
    <row r="147" spans="2:25" s="14" customFormat="1">
      <c r="B147" s="45"/>
      <c r="C147" s="15"/>
      <c r="D147" s="16"/>
      <c r="F147" s="15"/>
      <c r="H147" s="49"/>
      <c r="I147" s="49"/>
      <c r="J147" s="57"/>
      <c r="M147" s="17"/>
      <c r="O147" s="49"/>
      <c r="P147" s="49"/>
      <c r="X147" s="16"/>
      <c r="Y147" s="16"/>
    </row>
    <row r="148" spans="2:25" s="14" customFormat="1">
      <c r="B148" s="45"/>
      <c r="C148" s="15"/>
      <c r="D148" s="16"/>
      <c r="F148" s="15"/>
      <c r="H148" s="49"/>
      <c r="I148" s="49"/>
      <c r="J148" s="57"/>
      <c r="M148" s="17"/>
      <c r="O148" s="49"/>
      <c r="P148" s="49"/>
      <c r="X148" s="16"/>
      <c r="Y148" s="16"/>
    </row>
    <row r="149" spans="2:25" s="14" customFormat="1">
      <c r="B149" s="45"/>
      <c r="C149" s="15"/>
      <c r="D149" s="16"/>
      <c r="F149" s="15"/>
      <c r="H149" s="49"/>
      <c r="I149" s="49"/>
      <c r="J149" s="57"/>
      <c r="M149" s="17"/>
      <c r="O149" s="49"/>
      <c r="P149" s="49"/>
      <c r="X149" s="16"/>
      <c r="Y149" s="16"/>
    </row>
    <row r="150" spans="2:25" s="14" customFormat="1">
      <c r="B150" s="45"/>
      <c r="C150" s="15"/>
      <c r="D150" s="16"/>
      <c r="F150" s="15"/>
      <c r="H150" s="49"/>
      <c r="I150" s="49"/>
      <c r="J150" s="57"/>
      <c r="M150" s="17"/>
      <c r="O150" s="49"/>
      <c r="P150" s="49"/>
      <c r="X150" s="16"/>
      <c r="Y150" s="16"/>
    </row>
    <row r="151" spans="2:25" s="14" customFormat="1">
      <c r="B151" s="45"/>
      <c r="C151" s="15"/>
      <c r="D151" s="16"/>
      <c r="F151" s="15"/>
      <c r="H151" s="49"/>
      <c r="I151" s="49"/>
      <c r="J151" s="57"/>
      <c r="M151" s="17"/>
      <c r="O151" s="49"/>
      <c r="P151" s="49"/>
      <c r="X151" s="16"/>
      <c r="Y151" s="16"/>
    </row>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sheetData>
  <sheetProtection formatCells="0" formatColumns="0" formatRows="0"/>
  <mergeCells count="38">
    <mergeCell ref="J4:N4"/>
    <mergeCell ref="J5:K6"/>
    <mergeCell ref="L5:N6"/>
    <mergeCell ref="U8:W8"/>
    <mergeCell ref="R5:S6"/>
    <mergeCell ref="X8:Y8"/>
    <mergeCell ref="O8:P8"/>
    <mergeCell ref="X9:X10"/>
    <mergeCell ref="Y9:Y10"/>
    <mergeCell ref="U9:U10"/>
    <mergeCell ref="V9:V10"/>
    <mergeCell ref="W9:W10"/>
    <mergeCell ref="Q8:T8"/>
    <mergeCell ref="K9:K10"/>
    <mergeCell ref="L9:L10"/>
    <mergeCell ref="M9:M10"/>
    <mergeCell ref="S9:S10"/>
    <mergeCell ref="T9:T10"/>
    <mergeCell ref="O9:O10"/>
    <mergeCell ref="P9:P10"/>
    <mergeCell ref="Q9:Q10"/>
    <mergeCell ref="R9:R10"/>
    <mergeCell ref="I9:I10"/>
    <mergeCell ref="K8:N8"/>
    <mergeCell ref="A2:D2"/>
    <mergeCell ref="G9:G10"/>
    <mergeCell ref="H9:H10"/>
    <mergeCell ref="N9:N10"/>
    <mergeCell ref="J9:J10"/>
    <mergeCell ref="H8:J8"/>
    <mergeCell ref="A9:A10"/>
    <mergeCell ref="B9:B10"/>
    <mergeCell ref="C9:C10"/>
    <mergeCell ref="D9:D10"/>
    <mergeCell ref="E9:E10"/>
    <mergeCell ref="F9:F10"/>
    <mergeCell ref="A8:D8"/>
    <mergeCell ref="E8:G8"/>
  </mergeCells>
  <phoneticPr fontId="13" type="noConversion"/>
  <dataValidations count="4">
    <dataValidation allowBlank="1" showErrorMessage="1" sqref="B4" xr:uid="{00000000-0002-0000-0100-000000000000}"/>
    <dataValidation type="list" allowBlank="1" showInputMessage="1" showErrorMessage="1" prompt="please, select" sqref="E11:E115" xr:uid="{00000000-0002-0000-0100-000001000000}">
      <formula1>"Veuillez sélectionner : Mis en œuvre, Planifié, Probable, Peu probable"</formula1>
    </dataValidation>
    <dataValidation type="list" allowBlank="1" showInputMessage="1" showErrorMessage="1" prompt="please, select" sqref="K11:K115" xr:uid="{00000000-0002-0000-0100-000002000000}">
      <formula1>"Veuillez sélectionner, Charbon, Diesel, Fioul, Kérosène, GPL, Gaz naturel, Bois déboisé, Bois reboisé, Autre"</formula1>
    </dataValidation>
    <dataValidation type="list" allowBlank="1" showInputMessage="1" showErrorMessage="1" prompt="please, select" sqref="G11:G115" xr:uid="{00000000-0002-0000-0100-000003000000}">
      <formula1>"Veuillez sélectionner, Attendu, Mesuré"</formula1>
    </dataValidation>
  </dataValidations>
  <pageMargins left="0.19685039370078741" right="0.19685039370078741" top="0.39370078740157483" bottom="0.39370078740157483" header="0.23622047244094491" footer="0.23622047244094491"/>
  <pageSetup paperSize="9" scale="27" orientation="landscape" r:id="rId1"/>
  <headerFooter>
    <oddFooter>&amp;L&amp;CPage &amp;P sur &amp;N&amp;R</oddFooter>
  </headerFooter>
  <colBreaks count="1" manualBreakCount="1">
    <brk id="25" max="115" man="1"/>
  </colBreaks>
  <drawing r:id="rId2"/>
  <extLst>
    <ext xmlns:mx="http://schemas.microsoft.com/office/mac/excel/2008/main" uri="{64002731-A6B0-56B0-2670-7721B7C09600}">
      <mx:PLV Mode="0" OnePage="0" WScale="88"/>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Z109"/>
  <sheetViews>
    <sheetView showGridLines="0" showRowColHeaders="0" zoomScale="85" zoomScaleNormal="85" workbookViewId="0">
      <pane ySplit="9" topLeftCell="A45" activePane="bottomLeft" state="frozen"/>
      <selection pane="bottomLeft" activeCell="D10" sqref="D10:D109"/>
    </sheetView>
  </sheetViews>
  <sheetFormatPr defaultColWidth="8.5546875" defaultRowHeight="14.4"/>
  <cols>
    <col min="1" max="1" width="2" style="4" customWidth="1"/>
    <col min="2" max="2" width="30" style="5" customWidth="1"/>
    <col min="3" max="3" width="87.5546875" style="4" customWidth="1"/>
    <col min="4" max="4" width="31" style="4" customWidth="1"/>
    <col min="5" max="5" width="3.88671875" style="4" customWidth="1"/>
    <col min="6" max="16384" width="8.5546875" style="4"/>
  </cols>
  <sheetData>
    <row r="1" spans="2:26" s="10" customFormat="1" ht="18.600000000000001" customHeight="1">
      <c r="B1" s="335" t="s">
        <v>103</v>
      </c>
      <c r="C1" s="335"/>
    </row>
    <row r="2" spans="2:26" s="10" customFormat="1" ht="61.5" customHeight="1">
      <c r="B2" s="336" t="s">
        <v>171</v>
      </c>
      <c r="C2" s="336"/>
      <c r="D2" s="336"/>
      <c r="E2" s="12"/>
      <c r="F2" s="12"/>
      <c r="G2" s="12"/>
      <c r="H2" s="12"/>
      <c r="I2" s="12"/>
    </row>
    <row r="3" spans="2:26" s="197" customFormat="1" ht="12">
      <c r="C3" s="198"/>
      <c r="D3" s="198"/>
      <c r="E3" s="199"/>
      <c r="G3" s="198"/>
      <c r="N3" s="200"/>
      <c r="Y3" s="199"/>
      <c r="Z3" s="199"/>
    </row>
    <row r="4" spans="2:26" s="197" customFormat="1" ht="12">
      <c r="C4" s="198"/>
      <c r="D4" s="198"/>
      <c r="E4" s="199"/>
      <c r="G4" s="198"/>
      <c r="N4" s="200"/>
      <c r="Y4" s="199"/>
      <c r="Z4" s="199"/>
    </row>
    <row r="5" spans="2:26" s="197" customFormat="1" ht="12">
      <c r="C5" s="198"/>
      <c r="D5" s="198"/>
      <c r="E5" s="199"/>
      <c r="G5" s="198"/>
      <c r="N5" s="200"/>
      <c r="Y5" s="199"/>
      <c r="Z5" s="199"/>
    </row>
    <row r="6" spans="2:26" s="197" customFormat="1" ht="12">
      <c r="C6" s="198"/>
      <c r="D6" s="198"/>
      <c r="E6" s="199"/>
      <c r="G6" s="198"/>
      <c r="N6" s="200"/>
      <c r="Y6" s="199"/>
      <c r="Z6" s="199"/>
    </row>
    <row r="7" spans="2:26" ht="21" customHeight="1">
      <c r="B7" s="224" t="s">
        <v>486</v>
      </c>
      <c r="C7" s="225" t="str">
        <f>IF('1. Suivi du RECP'!B5="","",'1. Suivi du RECP'!B5)</f>
        <v/>
      </c>
      <c r="D7" s="31"/>
    </row>
    <row r="8" spans="2:26" ht="8.1" customHeight="1">
      <c r="B8" s="32"/>
      <c r="C8" s="32"/>
      <c r="D8" s="32"/>
    </row>
    <row r="9" spans="2:26" ht="21" customHeight="1">
      <c r="B9" s="39" t="s">
        <v>37</v>
      </c>
      <c r="C9" s="34" t="s">
        <v>1</v>
      </c>
      <c r="D9" s="38" t="s">
        <v>16</v>
      </c>
    </row>
    <row r="10" spans="2:26" ht="15.9" customHeight="1">
      <c r="B10" s="35" t="str">
        <f>IF('1. Suivi du RECP'!A16="","",'1. Suivi du RECP'!A16)</f>
        <v/>
      </c>
      <c r="C10" s="36" t="str">
        <f>IF('1. Suivi du RECP'!D16="","",'1. Suivi du RECP'!D16)</f>
        <v/>
      </c>
      <c r="D10" s="37"/>
    </row>
    <row r="11" spans="2:26" ht="15.9" customHeight="1">
      <c r="B11" s="35" t="str">
        <f>IF('1. Suivi du RECP'!A17="","",'1. Suivi du RECP'!A17)</f>
        <v/>
      </c>
      <c r="C11" s="36" t="str">
        <f>IF('1. Suivi du RECP'!D17="","",'1. Suivi du RECP'!D17)</f>
        <v/>
      </c>
      <c r="D11" s="37"/>
    </row>
    <row r="12" spans="2:26" ht="15.9" customHeight="1">
      <c r="B12" s="35" t="str">
        <f>IF('1. Suivi du RECP'!A18="","",'1. Suivi du RECP'!A18)</f>
        <v/>
      </c>
      <c r="C12" s="36" t="str">
        <f>IF('1. Suivi du RECP'!D18="","",'1. Suivi du RECP'!D18)</f>
        <v/>
      </c>
      <c r="D12" s="37"/>
    </row>
    <row r="13" spans="2:26" ht="15.9" customHeight="1">
      <c r="B13" s="35" t="str">
        <f>IF('1. Suivi du RECP'!A19="","",'1. Suivi du RECP'!A19)</f>
        <v/>
      </c>
      <c r="C13" s="36" t="str">
        <f>IF('1. Suivi du RECP'!D19="","",'1. Suivi du RECP'!D19)</f>
        <v/>
      </c>
      <c r="D13" s="37"/>
    </row>
    <row r="14" spans="2:26" ht="15.9" customHeight="1">
      <c r="B14" s="35" t="str">
        <f>IF('1. Suivi du RECP'!A20="","",'1. Suivi du RECP'!A20)</f>
        <v/>
      </c>
      <c r="C14" s="36" t="str">
        <f>IF('1. Suivi du RECP'!D20="","",'1. Suivi du RECP'!D20)</f>
        <v/>
      </c>
      <c r="D14" s="37"/>
    </row>
    <row r="15" spans="2:26" ht="15.9" customHeight="1">
      <c r="B15" s="35" t="str">
        <f>IF('1. Suivi du RECP'!A21="","",'1. Suivi du RECP'!A21)</f>
        <v/>
      </c>
      <c r="C15" s="36" t="str">
        <f>IF('1. Suivi du RECP'!D21="","",'1. Suivi du RECP'!D21)</f>
        <v/>
      </c>
      <c r="D15" s="37"/>
    </row>
    <row r="16" spans="2:26" ht="15.9" customHeight="1">
      <c r="B16" s="35" t="str">
        <f>IF('1. Suivi du RECP'!A22="","",'1. Suivi du RECP'!A22)</f>
        <v/>
      </c>
      <c r="C16" s="36" t="str">
        <f>IF('1. Suivi du RECP'!D22="","",'1. Suivi du RECP'!D22)</f>
        <v/>
      </c>
      <c r="D16" s="37"/>
    </row>
    <row r="17" spans="2:4" ht="15.9" customHeight="1">
      <c r="B17" s="35" t="str">
        <f>IF('1. Suivi du RECP'!A23="","",'1. Suivi du RECP'!A23)</f>
        <v/>
      </c>
      <c r="C17" s="36" t="str">
        <f>IF('1. Suivi du RECP'!D23="","",'1. Suivi du RECP'!D23)</f>
        <v/>
      </c>
      <c r="D17" s="37"/>
    </row>
    <row r="18" spans="2:4" ht="15.9" customHeight="1">
      <c r="B18" s="35" t="str">
        <f>IF('1. Suivi du RECP'!A24="","",'1. Suivi du RECP'!A24)</f>
        <v/>
      </c>
      <c r="C18" s="36" t="str">
        <f>IF('1. Suivi du RECP'!D24="","",'1. Suivi du RECP'!D24)</f>
        <v/>
      </c>
      <c r="D18" s="37"/>
    </row>
    <row r="19" spans="2:4" ht="15.9" customHeight="1">
      <c r="B19" s="35" t="str">
        <f>IF('1. Suivi du RECP'!A25="","",'1. Suivi du RECP'!A25)</f>
        <v/>
      </c>
      <c r="C19" s="36" t="str">
        <f>IF('1. Suivi du RECP'!D25="","",'1. Suivi du RECP'!D25)</f>
        <v/>
      </c>
      <c r="D19" s="37"/>
    </row>
    <row r="20" spans="2:4" ht="15.9" customHeight="1">
      <c r="B20" s="35" t="str">
        <f>IF('1. Suivi du RECP'!A26="","",'1. Suivi du RECP'!A26)</f>
        <v/>
      </c>
      <c r="C20" s="36" t="str">
        <f>IF('1. Suivi du RECP'!D26="","",'1. Suivi du RECP'!D26)</f>
        <v/>
      </c>
      <c r="D20" s="37"/>
    </row>
    <row r="21" spans="2:4" ht="15.9" customHeight="1">
      <c r="B21" s="35" t="str">
        <f>IF('1. Suivi du RECP'!A27="","",'1. Suivi du RECP'!A27)</f>
        <v/>
      </c>
      <c r="C21" s="36" t="str">
        <f>IF('1. Suivi du RECP'!D27="","",'1. Suivi du RECP'!D27)</f>
        <v/>
      </c>
      <c r="D21" s="37"/>
    </row>
    <row r="22" spans="2:4" ht="15.9" customHeight="1">
      <c r="B22" s="35" t="str">
        <f>IF('1. Suivi du RECP'!A28="","",'1. Suivi du RECP'!A28)</f>
        <v/>
      </c>
      <c r="C22" s="36" t="str">
        <f>IF('1. Suivi du RECP'!D28="","",'1. Suivi du RECP'!D28)</f>
        <v/>
      </c>
      <c r="D22" s="37"/>
    </row>
    <row r="23" spans="2:4" ht="15.9" customHeight="1">
      <c r="B23" s="35" t="str">
        <f>IF('1. Suivi du RECP'!A29="","",'1. Suivi du RECP'!A29)</f>
        <v/>
      </c>
      <c r="C23" s="36" t="str">
        <f>IF('1. Suivi du RECP'!D29="","",'1. Suivi du RECP'!D29)</f>
        <v/>
      </c>
      <c r="D23" s="37"/>
    </row>
    <row r="24" spans="2:4" ht="15.9" customHeight="1">
      <c r="B24" s="35" t="str">
        <f>IF('1. Suivi du RECP'!A30="","",'1. Suivi du RECP'!A30)</f>
        <v/>
      </c>
      <c r="C24" s="36" t="str">
        <f>IF('1. Suivi du RECP'!D30="","",'1. Suivi du RECP'!D30)</f>
        <v/>
      </c>
      <c r="D24" s="37"/>
    </row>
    <row r="25" spans="2:4" ht="15.9" customHeight="1">
      <c r="B25" s="35" t="str">
        <f>IF('1. Suivi du RECP'!A31="","",'1. Suivi du RECP'!A31)</f>
        <v/>
      </c>
      <c r="C25" s="36" t="str">
        <f>IF('1. Suivi du RECP'!D31="","",'1. Suivi du RECP'!D31)</f>
        <v/>
      </c>
      <c r="D25" s="37"/>
    </row>
    <row r="26" spans="2:4" ht="15.9" customHeight="1">
      <c r="B26" s="35" t="str">
        <f>IF('1. Suivi du RECP'!A32="","",'1. Suivi du RECP'!A32)</f>
        <v/>
      </c>
      <c r="C26" s="36" t="str">
        <f>IF('1. Suivi du RECP'!D32="","",'1. Suivi du RECP'!D32)</f>
        <v/>
      </c>
      <c r="D26" s="37"/>
    </row>
    <row r="27" spans="2:4" ht="15.9" customHeight="1">
      <c r="B27" s="35" t="str">
        <f>IF('1. Suivi du RECP'!A33="","",'1. Suivi du RECP'!A33)</f>
        <v/>
      </c>
      <c r="C27" s="36" t="str">
        <f>IF('1. Suivi du RECP'!D33="","",'1. Suivi du RECP'!D33)</f>
        <v/>
      </c>
      <c r="D27" s="37"/>
    </row>
    <row r="28" spans="2:4" ht="15.9" customHeight="1">
      <c r="B28" s="35" t="str">
        <f>IF('1. Suivi du RECP'!A34="","",'1. Suivi du RECP'!A34)</f>
        <v/>
      </c>
      <c r="C28" s="36" t="str">
        <f>IF('1. Suivi du RECP'!D34="","",'1. Suivi du RECP'!D34)</f>
        <v/>
      </c>
      <c r="D28" s="37"/>
    </row>
    <row r="29" spans="2:4" ht="15.9" customHeight="1">
      <c r="B29" s="35" t="str">
        <f>IF('1. Suivi du RECP'!A35="","",'1. Suivi du RECP'!A35)</f>
        <v/>
      </c>
      <c r="C29" s="36" t="str">
        <f>IF('1. Suivi du RECP'!D35="","",'1. Suivi du RECP'!D35)</f>
        <v/>
      </c>
      <c r="D29" s="37"/>
    </row>
    <row r="30" spans="2:4" ht="15.9" customHeight="1">
      <c r="B30" s="35" t="str">
        <f>IF('1. Suivi du RECP'!A36="","",'1. Suivi du RECP'!A36)</f>
        <v/>
      </c>
      <c r="C30" s="36" t="str">
        <f>IF('1. Suivi du RECP'!D36="","",'1. Suivi du RECP'!D36)</f>
        <v/>
      </c>
      <c r="D30" s="37"/>
    </row>
    <row r="31" spans="2:4" ht="15.9" customHeight="1">
      <c r="B31" s="35" t="str">
        <f>IF('1. Suivi du RECP'!A37="","",'1. Suivi du RECP'!A37)</f>
        <v/>
      </c>
      <c r="C31" s="36" t="str">
        <f>IF('1. Suivi du RECP'!D37="","",'1. Suivi du RECP'!D37)</f>
        <v/>
      </c>
      <c r="D31" s="37"/>
    </row>
    <row r="32" spans="2:4" ht="15.9" customHeight="1">
      <c r="B32" s="35" t="str">
        <f>IF('1. Suivi du RECP'!A38="","",'1. Suivi du RECP'!A38)</f>
        <v/>
      </c>
      <c r="C32" s="36" t="str">
        <f>IF('1. Suivi du RECP'!D38="","",'1. Suivi du RECP'!D38)</f>
        <v/>
      </c>
      <c r="D32" s="37"/>
    </row>
    <row r="33" spans="2:4" ht="15.9" customHeight="1">
      <c r="B33" s="35" t="str">
        <f>IF('1. Suivi du RECP'!A39="","",'1. Suivi du RECP'!A39)</f>
        <v/>
      </c>
      <c r="C33" s="36" t="str">
        <f>IF('1. Suivi du RECP'!D39="","",'1. Suivi du RECP'!D39)</f>
        <v/>
      </c>
      <c r="D33" s="37"/>
    </row>
    <row r="34" spans="2:4" ht="15.9" customHeight="1">
      <c r="B34" s="35" t="str">
        <f>IF('1. Suivi du RECP'!A40="","",'1. Suivi du RECP'!A40)</f>
        <v/>
      </c>
      <c r="C34" s="36" t="str">
        <f>IF('1. Suivi du RECP'!D40="","",'1. Suivi du RECP'!D40)</f>
        <v/>
      </c>
      <c r="D34" s="37"/>
    </row>
    <row r="35" spans="2:4" ht="15.9" customHeight="1">
      <c r="B35" s="35" t="str">
        <f>IF('1. Suivi du RECP'!A41="","",'1. Suivi du RECP'!A41)</f>
        <v/>
      </c>
      <c r="C35" s="36" t="str">
        <f>IF('1. Suivi du RECP'!D41="","",'1. Suivi du RECP'!D41)</f>
        <v/>
      </c>
      <c r="D35" s="37"/>
    </row>
    <row r="36" spans="2:4" ht="15.9" customHeight="1">
      <c r="B36" s="35" t="str">
        <f>IF('1. Suivi du RECP'!A42="","",'1. Suivi du RECP'!A42)</f>
        <v/>
      </c>
      <c r="C36" s="36" t="str">
        <f>IF('1. Suivi du RECP'!D42="","",'1. Suivi du RECP'!D42)</f>
        <v/>
      </c>
      <c r="D36" s="37"/>
    </row>
    <row r="37" spans="2:4" ht="15.9" customHeight="1">
      <c r="B37" s="35" t="str">
        <f>IF('1. Suivi du RECP'!A43="","",'1. Suivi du RECP'!A43)</f>
        <v/>
      </c>
      <c r="C37" s="36" t="str">
        <f>IF('1. Suivi du RECP'!D43="","",'1. Suivi du RECP'!D43)</f>
        <v/>
      </c>
      <c r="D37" s="37"/>
    </row>
    <row r="38" spans="2:4" ht="15.9" customHeight="1">
      <c r="B38" s="35" t="str">
        <f>IF('1. Suivi du RECP'!A44="","",'1. Suivi du RECP'!A44)</f>
        <v/>
      </c>
      <c r="C38" s="36" t="str">
        <f>IF('1. Suivi du RECP'!D44="","",'1. Suivi du RECP'!D44)</f>
        <v/>
      </c>
      <c r="D38" s="37"/>
    </row>
    <row r="39" spans="2:4" ht="15.9" customHeight="1">
      <c r="B39" s="35" t="str">
        <f>IF('1. Suivi du RECP'!A45="","",'1. Suivi du RECP'!A45)</f>
        <v/>
      </c>
      <c r="C39" s="36" t="str">
        <f>IF('1. Suivi du RECP'!D45="","",'1. Suivi du RECP'!D45)</f>
        <v/>
      </c>
      <c r="D39" s="37"/>
    </row>
    <row r="40" spans="2:4" ht="15.9" customHeight="1">
      <c r="B40" s="35" t="str">
        <f>IF('1. Suivi du RECP'!A46="","",'1. Suivi du RECP'!A46)</f>
        <v/>
      </c>
      <c r="C40" s="36" t="str">
        <f>IF('1. Suivi du RECP'!D46="","",'1. Suivi du RECP'!D46)</f>
        <v/>
      </c>
      <c r="D40" s="37"/>
    </row>
    <row r="41" spans="2:4" ht="15.9" customHeight="1">
      <c r="B41" s="35" t="str">
        <f>IF('1. Suivi du RECP'!A47="","",'1. Suivi du RECP'!A47)</f>
        <v/>
      </c>
      <c r="C41" s="36" t="str">
        <f>IF('1. Suivi du RECP'!D47="","",'1. Suivi du RECP'!D47)</f>
        <v/>
      </c>
      <c r="D41" s="37"/>
    </row>
    <row r="42" spans="2:4" ht="15.9" customHeight="1">
      <c r="B42" s="35" t="str">
        <f>IF('1. Suivi du RECP'!A48="","",'1. Suivi du RECP'!A48)</f>
        <v/>
      </c>
      <c r="C42" s="36" t="str">
        <f>IF('1. Suivi du RECP'!D48="","",'1. Suivi du RECP'!D48)</f>
        <v/>
      </c>
      <c r="D42" s="37"/>
    </row>
    <row r="43" spans="2:4" ht="15.9" customHeight="1">
      <c r="B43" s="35" t="str">
        <f>IF('1. Suivi du RECP'!A49="","",'1. Suivi du RECP'!A49)</f>
        <v/>
      </c>
      <c r="C43" s="36" t="str">
        <f>IF('1. Suivi du RECP'!D49="","",'1. Suivi du RECP'!D49)</f>
        <v/>
      </c>
      <c r="D43" s="37"/>
    </row>
    <row r="44" spans="2:4" ht="15.9" customHeight="1">
      <c r="B44" s="35" t="str">
        <f>IF('1. Suivi du RECP'!A50="","",'1. Suivi du RECP'!A50)</f>
        <v/>
      </c>
      <c r="C44" s="36" t="str">
        <f>IF('1. Suivi du RECP'!D50="","",'1. Suivi du RECP'!D50)</f>
        <v/>
      </c>
      <c r="D44" s="37"/>
    </row>
    <row r="45" spans="2:4" ht="15.9" customHeight="1">
      <c r="B45" s="35" t="str">
        <f>IF('1. Suivi du RECP'!A51="","",'1. Suivi du RECP'!A51)</f>
        <v/>
      </c>
      <c r="C45" s="36" t="str">
        <f>IF('1. Suivi du RECP'!D51="","",'1. Suivi du RECP'!D51)</f>
        <v/>
      </c>
      <c r="D45" s="37"/>
    </row>
    <row r="46" spans="2:4" ht="15.9" customHeight="1">
      <c r="B46" s="35" t="str">
        <f>IF('1. Suivi du RECP'!A52="","",'1. Suivi du RECP'!A52)</f>
        <v/>
      </c>
      <c r="C46" s="36" t="str">
        <f>IF('1. Suivi du RECP'!D52="","",'1. Suivi du RECP'!D52)</f>
        <v/>
      </c>
      <c r="D46" s="37"/>
    </row>
    <row r="47" spans="2:4" ht="15.9" customHeight="1">
      <c r="B47" s="35" t="str">
        <f>IF('1. Suivi du RECP'!A53="","",'1. Suivi du RECP'!A53)</f>
        <v/>
      </c>
      <c r="C47" s="36" t="str">
        <f>IF('1. Suivi du RECP'!D53="","",'1. Suivi du RECP'!D53)</f>
        <v/>
      </c>
      <c r="D47" s="37"/>
    </row>
    <row r="48" spans="2:4" ht="15.9" customHeight="1">
      <c r="B48" s="35" t="str">
        <f>IF('1. Suivi du RECP'!A54="","",'1. Suivi du RECP'!A54)</f>
        <v/>
      </c>
      <c r="C48" s="36" t="str">
        <f>IF('1. Suivi du RECP'!D54="","",'1. Suivi du RECP'!D54)</f>
        <v/>
      </c>
      <c r="D48" s="37"/>
    </row>
    <row r="49" spans="2:4" ht="15.9" customHeight="1">
      <c r="B49" s="35" t="str">
        <f>IF('1. Suivi du RECP'!A55="","",'1. Suivi du RECP'!A55)</f>
        <v/>
      </c>
      <c r="C49" s="36" t="str">
        <f>IF('1. Suivi du RECP'!D55="","",'1. Suivi du RECP'!D55)</f>
        <v/>
      </c>
      <c r="D49" s="37"/>
    </row>
    <row r="50" spans="2:4" ht="15.9" customHeight="1">
      <c r="B50" s="35" t="str">
        <f>IF('1. Suivi du RECP'!A56="","",'1. Suivi du RECP'!A56)</f>
        <v/>
      </c>
      <c r="C50" s="36" t="str">
        <f>IF('1. Suivi du RECP'!D56="","",'1. Suivi du RECP'!D56)</f>
        <v/>
      </c>
      <c r="D50" s="37"/>
    </row>
    <row r="51" spans="2:4" ht="15.9" customHeight="1">
      <c r="B51" s="35" t="str">
        <f>IF('1. Suivi du RECP'!A57="","",'1. Suivi du RECP'!A57)</f>
        <v/>
      </c>
      <c r="C51" s="36" t="str">
        <f>IF('1. Suivi du RECP'!D57="","",'1. Suivi du RECP'!D57)</f>
        <v/>
      </c>
      <c r="D51" s="37"/>
    </row>
    <row r="52" spans="2:4" ht="15.9" customHeight="1">
      <c r="B52" s="35" t="str">
        <f>IF('1. Suivi du RECP'!A58="","",'1. Suivi du RECP'!A58)</f>
        <v/>
      </c>
      <c r="C52" s="36" t="str">
        <f>IF('1. Suivi du RECP'!D58="","",'1. Suivi du RECP'!D58)</f>
        <v/>
      </c>
      <c r="D52" s="37"/>
    </row>
    <row r="53" spans="2:4" ht="15.9" customHeight="1">
      <c r="B53" s="35" t="str">
        <f>IF('1. Suivi du RECP'!A59="","",'1. Suivi du RECP'!A59)</f>
        <v/>
      </c>
      <c r="C53" s="36" t="str">
        <f>IF('1. Suivi du RECP'!D59="","",'1. Suivi du RECP'!D59)</f>
        <v/>
      </c>
      <c r="D53" s="37"/>
    </row>
    <row r="54" spans="2:4" ht="15.9" customHeight="1">
      <c r="B54" s="35" t="str">
        <f>IF('1. Suivi du RECP'!A60="","",'1. Suivi du RECP'!A60)</f>
        <v/>
      </c>
      <c r="C54" s="36" t="str">
        <f>IF('1. Suivi du RECP'!D60="","",'1. Suivi du RECP'!D60)</f>
        <v/>
      </c>
      <c r="D54" s="37"/>
    </row>
    <row r="55" spans="2:4" ht="15.9" customHeight="1">
      <c r="B55" s="35" t="str">
        <f>IF('1. Suivi du RECP'!A61="","",'1. Suivi du RECP'!A61)</f>
        <v/>
      </c>
      <c r="C55" s="36" t="str">
        <f>IF('1. Suivi du RECP'!D61="","",'1. Suivi du RECP'!D61)</f>
        <v/>
      </c>
      <c r="D55" s="37"/>
    </row>
    <row r="56" spans="2:4" ht="15.9" customHeight="1">
      <c r="B56" s="35" t="str">
        <f>IF('1. Suivi du RECP'!A62="","",'1. Suivi du RECP'!A62)</f>
        <v/>
      </c>
      <c r="C56" s="36" t="str">
        <f>IF('1. Suivi du RECP'!D62="","",'1. Suivi du RECP'!D62)</f>
        <v/>
      </c>
      <c r="D56" s="37"/>
    </row>
    <row r="57" spans="2:4" ht="15.9" customHeight="1">
      <c r="B57" s="35" t="str">
        <f>IF('1. Suivi du RECP'!A63="","",'1. Suivi du RECP'!A63)</f>
        <v/>
      </c>
      <c r="C57" s="36" t="str">
        <f>IF('1. Suivi du RECP'!D63="","",'1. Suivi du RECP'!D63)</f>
        <v/>
      </c>
      <c r="D57" s="37"/>
    </row>
    <row r="58" spans="2:4" ht="15.9" customHeight="1">
      <c r="B58" s="35" t="str">
        <f>IF('1. Suivi du RECP'!A64="","",'1. Suivi du RECP'!A64)</f>
        <v/>
      </c>
      <c r="C58" s="36" t="str">
        <f>IF('1. Suivi du RECP'!D64="","",'1. Suivi du RECP'!D64)</f>
        <v/>
      </c>
      <c r="D58" s="37"/>
    </row>
    <row r="59" spans="2:4" ht="15.9" customHeight="1">
      <c r="B59" s="35" t="str">
        <f>IF('1. Suivi du RECP'!A65="","",'1. Suivi du RECP'!A65)</f>
        <v/>
      </c>
      <c r="C59" s="36" t="str">
        <f>IF('1. Suivi du RECP'!D65="","",'1. Suivi du RECP'!D65)</f>
        <v/>
      </c>
      <c r="D59" s="37"/>
    </row>
    <row r="60" spans="2:4" ht="15.9" customHeight="1">
      <c r="B60" s="35" t="str">
        <f>IF('1. Suivi du RECP'!A66="","",'1. Suivi du RECP'!A66)</f>
        <v/>
      </c>
      <c r="C60" s="36" t="str">
        <f>IF('1. Suivi du RECP'!D66="","",'1. Suivi du RECP'!D66)</f>
        <v/>
      </c>
      <c r="D60" s="37"/>
    </row>
    <row r="61" spans="2:4" ht="15.9" customHeight="1">
      <c r="B61" s="35" t="str">
        <f>IF('1. Suivi du RECP'!A67="","",'1. Suivi du RECP'!A67)</f>
        <v/>
      </c>
      <c r="C61" s="36" t="str">
        <f>IF('1. Suivi du RECP'!D67="","",'1. Suivi du RECP'!D67)</f>
        <v/>
      </c>
      <c r="D61" s="37"/>
    </row>
    <row r="62" spans="2:4" ht="15.9" customHeight="1">
      <c r="B62" s="35" t="str">
        <f>IF('1. Suivi du RECP'!A68="","",'1. Suivi du RECP'!A68)</f>
        <v/>
      </c>
      <c r="C62" s="36" t="str">
        <f>IF('1. Suivi du RECP'!D68="","",'1. Suivi du RECP'!D68)</f>
        <v/>
      </c>
      <c r="D62" s="37"/>
    </row>
    <row r="63" spans="2:4" ht="15.9" customHeight="1">
      <c r="B63" s="35" t="str">
        <f>IF('1. Suivi du RECP'!A69="","",'1. Suivi du RECP'!A69)</f>
        <v/>
      </c>
      <c r="C63" s="36" t="str">
        <f>IF('1. Suivi du RECP'!D69="","",'1. Suivi du RECP'!D69)</f>
        <v/>
      </c>
      <c r="D63" s="37"/>
    </row>
    <row r="64" spans="2:4" ht="15.9" customHeight="1">
      <c r="B64" s="35" t="str">
        <f>IF('1. Suivi du RECP'!A70="","",'1. Suivi du RECP'!A70)</f>
        <v/>
      </c>
      <c r="C64" s="36" t="str">
        <f>IF('1. Suivi du RECP'!D70="","",'1. Suivi du RECP'!D70)</f>
        <v/>
      </c>
      <c r="D64" s="37"/>
    </row>
    <row r="65" spans="2:4" ht="15.9" customHeight="1">
      <c r="B65" s="35" t="str">
        <f>IF('1. Suivi du RECP'!A71="","",'1. Suivi du RECP'!A71)</f>
        <v/>
      </c>
      <c r="C65" s="36" t="str">
        <f>IF('1. Suivi du RECP'!D71="","",'1. Suivi du RECP'!D71)</f>
        <v/>
      </c>
      <c r="D65" s="37"/>
    </row>
    <row r="66" spans="2:4" ht="15.9" customHeight="1">
      <c r="B66" s="35" t="str">
        <f>IF('1. Suivi du RECP'!A72="","",'1. Suivi du RECP'!A72)</f>
        <v/>
      </c>
      <c r="C66" s="36" t="str">
        <f>IF('1. Suivi du RECP'!D72="","",'1. Suivi du RECP'!D72)</f>
        <v/>
      </c>
      <c r="D66" s="37"/>
    </row>
    <row r="67" spans="2:4" ht="15.9" customHeight="1">
      <c r="B67" s="35" t="str">
        <f>IF('1. Suivi du RECP'!A73="","",'1. Suivi du RECP'!A73)</f>
        <v/>
      </c>
      <c r="C67" s="36" t="str">
        <f>IF('1. Suivi du RECP'!D73="","",'1. Suivi du RECP'!D73)</f>
        <v/>
      </c>
      <c r="D67" s="37"/>
    </row>
    <row r="68" spans="2:4" ht="15.9" customHeight="1">
      <c r="B68" s="35" t="str">
        <f>IF('1. Suivi du RECP'!A74="","",'1. Suivi du RECP'!A74)</f>
        <v/>
      </c>
      <c r="C68" s="36" t="str">
        <f>IF('1. Suivi du RECP'!D74="","",'1. Suivi du RECP'!D74)</f>
        <v/>
      </c>
      <c r="D68" s="37"/>
    </row>
    <row r="69" spans="2:4" ht="15.9" customHeight="1">
      <c r="B69" s="35" t="str">
        <f>IF('1. Suivi du RECP'!A75="","",'1. Suivi du RECP'!A75)</f>
        <v/>
      </c>
      <c r="C69" s="36" t="str">
        <f>IF('1. Suivi du RECP'!D75="","",'1. Suivi du RECP'!D75)</f>
        <v/>
      </c>
      <c r="D69" s="37"/>
    </row>
    <row r="70" spans="2:4" ht="15.9" customHeight="1">
      <c r="B70" s="35" t="str">
        <f>IF('1. Suivi du RECP'!A76="","",'1. Suivi du RECP'!A76)</f>
        <v/>
      </c>
      <c r="C70" s="36" t="str">
        <f>IF('1. Suivi du RECP'!D76="","",'1. Suivi du RECP'!D76)</f>
        <v/>
      </c>
      <c r="D70" s="37"/>
    </row>
    <row r="71" spans="2:4" ht="15.9" customHeight="1">
      <c r="B71" s="35" t="str">
        <f>IF('1. Suivi du RECP'!A77="","",'1. Suivi du RECP'!A77)</f>
        <v/>
      </c>
      <c r="C71" s="36" t="str">
        <f>IF('1. Suivi du RECP'!D77="","",'1. Suivi du RECP'!D77)</f>
        <v/>
      </c>
      <c r="D71" s="37"/>
    </row>
    <row r="72" spans="2:4" ht="15.9" customHeight="1">
      <c r="B72" s="35" t="str">
        <f>IF('1. Suivi du RECP'!A78="","",'1. Suivi du RECP'!A78)</f>
        <v/>
      </c>
      <c r="C72" s="36" t="str">
        <f>IF('1. Suivi du RECP'!D78="","",'1. Suivi du RECP'!D78)</f>
        <v/>
      </c>
      <c r="D72" s="37"/>
    </row>
    <row r="73" spans="2:4" ht="15.9" customHeight="1">
      <c r="B73" s="35" t="str">
        <f>IF('1. Suivi du RECP'!A79="","",'1. Suivi du RECP'!A79)</f>
        <v/>
      </c>
      <c r="C73" s="36" t="str">
        <f>IF('1. Suivi du RECP'!D79="","",'1. Suivi du RECP'!D79)</f>
        <v/>
      </c>
      <c r="D73" s="37"/>
    </row>
    <row r="74" spans="2:4" ht="15.9" customHeight="1">
      <c r="B74" s="35" t="str">
        <f>IF('1. Suivi du RECP'!A80="","",'1. Suivi du RECP'!A80)</f>
        <v/>
      </c>
      <c r="C74" s="36" t="str">
        <f>IF('1. Suivi du RECP'!D80="","",'1. Suivi du RECP'!D80)</f>
        <v/>
      </c>
      <c r="D74" s="37"/>
    </row>
    <row r="75" spans="2:4" ht="15.9" customHeight="1">
      <c r="B75" s="35" t="str">
        <f>IF('1. Suivi du RECP'!A81="","",'1. Suivi du RECP'!A81)</f>
        <v/>
      </c>
      <c r="C75" s="36" t="str">
        <f>IF('1. Suivi du RECP'!D81="","",'1. Suivi du RECP'!D81)</f>
        <v/>
      </c>
      <c r="D75" s="37"/>
    </row>
    <row r="76" spans="2:4" ht="15.9" customHeight="1">
      <c r="B76" s="35" t="str">
        <f>IF('1. Suivi du RECP'!A82="","",'1. Suivi du RECP'!A82)</f>
        <v/>
      </c>
      <c r="C76" s="36" t="str">
        <f>IF('1. Suivi du RECP'!D82="","",'1. Suivi du RECP'!D82)</f>
        <v/>
      </c>
      <c r="D76" s="37"/>
    </row>
    <row r="77" spans="2:4" ht="15.9" customHeight="1">
      <c r="B77" s="35" t="str">
        <f>IF('1. Suivi du RECP'!A83="","",'1. Suivi du RECP'!A83)</f>
        <v/>
      </c>
      <c r="C77" s="36" t="str">
        <f>IF('1. Suivi du RECP'!D83="","",'1. Suivi du RECP'!D83)</f>
        <v/>
      </c>
      <c r="D77" s="37"/>
    </row>
    <row r="78" spans="2:4" ht="15.9" customHeight="1">
      <c r="B78" s="35" t="str">
        <f>IF('1. Suivi du RECP'!A84="","",'1. Suivi du RECP'!A84)</f>
        <v/>
      </c>
      <c r="C78" s="36" t="str">
        <f>IF('1. Suivi du RECP'!D84="","",'1. Suivi du RECP'!D84)</f>
        <v/>
      </c>
      <c r="D78" s="37"/>
    </row>
    <row r="79" spans="2:4" ht="15.9" customHeight="1">
      <c r="B79" s="35" t="str">
        <f>IF('1. Suivi du RECP'!A85="","",'1. Suivi du RECP'!A85)</f>
        <v/>
      </c>
      <c r="C79" s="36" t="str">
        <f>IF('1. Suivi du RECP'!D85="","",'1. Suivi du RECP'!D85)</f>
        <v/>
      </c>
      <c r="D79" s="37"/>
    </row>
    <row r="80" spans="2:4" ht="15.9" customHeight="1">
      <c r="B80" s="35" t="str">
        <f>IF('1. Suivi du RECP'!A86="","",'1. Suivi du RECP'!A86)</f>
        <v/>
      </c>
      <c r="C80" s="36" t="str">
        <f>IF('1. Suivi du RECP'!D86="","",'1. Suivi du RECP'!D86)</f>
        <v/>
      </c>
      <c r="D80" s="37"/>
    </row>
    <row r="81" spans="2:4" ht="15.9" customHeight="1">
      <c r="B81" s="35" t="str">
        <f>IF('1. Suivi du RECP'!A87="","",'1. Suivi du RECP'!A87)</f>
        <v/>
      </c>
      <c r="C81" s="36" t="str">
        <f>IF('1. Suivi du RECP'!D87="","",'1. Suivi du RECP'!D87)</f>
        <v/>
      </c>
      <c r="D81" s="37"/>
    </row>
    <row r="82" spans="2:4" ht="15.9" customHeight="1">
      <c r="B82" s="35" t="str">
        <f>IF('1. Suivi du RECP'!A88="","",'1. Suivi du RECP'!A88)</f>
        <v/>
      </c>
      <c r="C82" s="36" t="str">
        <f>IF('1. Suivi du RECP'!D88="","",'1. Suivi du RECP'!D88)</f>
        <v/>
      </c>
      <c r="D82" s="37"/>
    </row>
    <row r="83" spans="2:4" ht="15.9" customHeight="1">
      <c r="B83" s="35" t="str">
        <f>IF('1. Suivi du RECP'!A89="","",'1. Suivi du RECP'!A89)</f>
        <v/>
      </c>
      <c r="C83" s="36" t="str">
        <f>IF('1. Suivi du RECP'!D89="","",'1. Suivi du RECP'!D89)</f>
        <v/>
      </c>
      <c r="D83" s="37"/>
    </row>
    <row r="84" spans="2:4" ht="15.9" customHeight="1">
      <c r="B84" s="35" t="str">
        <f>IF('1. Suivi du RECP'!A90="","",'1. Suivi du RECP'!A90)</f>
        <v/>
      </c>
      <c r="C84" s="36" t="str">
        <f>IF('1. Suivi du RECP'!D90="","",'1. Suivi du RECP'!D90)</f>
        <v/>
      </c>
      <c r="D84" s="37"/>
    </row>
    <row r="85" spans="2:4" ht="15.9" customHeight="1">
      <c r="B85" s="35" t="str">
        <f>IF('1. Suivi du RECP'!A91="","",'1. Suivi du RECP'!A91)</f>
        <v/>
      </c>
      <c r="C85" s="36" t="str">
        <f>IF('1. Suivi du RECP'!D91="","",'1. Suivi du RECP'!D91)</f>
        <v/>
      </c>
      <c r="D85" s="37"/>
    </row>
    <row r="86" spans="2:4" ht="15.9" customHeight="1">
      <c r="B86" s="35" t="str">
        <f>IF('1. Suivi du RECP'!A92="","",'1. Suivi du RECP'!A92)</f>
        <v/>
      </c>
      <c r="C86" s="36" t="str">
        <f>IF('1. Suivi du RECP'!D92="","",'1. Suivi du RECP'!D92)</f>
        <v/>
      </c>
      <c r="D86" s="37"/>
    </row>
    <row r="87" spans="2:4" ht="15.9" customHeight="1">
      <c r="B87" s="35" t="str">
        <f>IF('1. Suivi du RECP'!A93="","",'1. Suivi du RECP'!A93)</f>
        <v/>
      </c>
      <c r="C87" s="36" t="str">
        <f>IF('1. Suivi du RECP'!D93="","",'1. Suivi du RECP'!D93)</f>
        <v/>
      </c>
      <c r="D87" s="37"/>
    </row>
    <row r="88" spans="2:4" ht="15.9" customHeight="1">
      <c r="B88" s="35" t="str">
        <f>IF('1. Suivi du RECP'!A94="","",'1. Suivi du RECP'!A94)</f>
        <v/>
      </c>
      <c r="C88" s="36" t="str">
        <f>IF('1. Suivi du RECP'!D94="","",'1. Suivi du RECP'!D94)</f>
        <v/>
      </c>
      <c r="D88" s="37"/>
    </row>
    <row r="89" spans="2:4" ht="15.9" customHeight="1">
      <c r="B89" s="35" t="str">
        <f>IF('1. Suivi du RECP'!A95="","",'1. Suivi du RECP'!A95)</f>
        <v/>
      </c>
      <c r="C89" s="36" t="str">
        <f>IF('1. Suivi du RECP'!D95="","",'1. Suivi du RECP'!D95)</f>
        <v/>
      </c>
      <c r="D89" s="37"/>
    </row>
    <row r="90" spans="2:4" ht="15.9" customHeight="1">
      <c r="B90" s="35" t="str">
        <f>IF('1. Suivi du RECP'!A96="","",'1. Suivi du RECP'!A96)</f>
        <v/>
      </c>
      <c r="C90" s="36" t="str">
        <f>IF('1. Suivi du RECP'!D96="","",'1. Suivi du RECP'!D96)</f>
        <v/>
      </c>
      <c r="D90" s="37"/>
    </row>
    <row r="91" spans="2:4" ht="15.9" customHeight="1">
      <c r="B91" s="35" t="str">
        <f>IF('1. Suivi du RECP'!A97="","",'1. Suivi du RECP'!A97)</f>
        <v/>
      </c>
      <c r="C91" s="36" t="str">
        <f>IF('1. Suivi du RECP'!D97="","",'1. Suivi du RECP'!D97)</f>
        <v/>
      </c>
      <c r="D91" s="37"/>
    </row>
    <row r="92" spans="2:4" ht="15.9" customHeight="1">
      <c r="B92" s="35" t="str">
        <f>IF('1. Suivi du RECP'!A98="","",'1. Suivi du RECP'!A98)</f>
        <v/>
      </c>
      <c r="C92" s="36" t="str">
        <f>IF('1. Suivi du RECP'!D98="","",'1. Suivi du RECP'!D98)</f>
        <v/>
      </c>
      <c r="D92" s="37"/>
    </row>
    <row r="93" spans="2:4" ht="15.9" customHeight="1">
      <c r="B93" s="35" t="str">
        <f>IF('1. Suivi du RECP'!A99="","",'1. Suivi du RECP'!A99)</f>
        <v/>
      </c>
      <c r="C93" s="36" t="str">
        <f>IF('1. Suivi du RECP'!D99="","",'1. Suivi du RECP'!D99)</f>
        <v/>
      </c>
      <c r="D93" s="37"/>
    </row>
    <row r="94" spans="2:4" ht="15.9" customHeight="1">
      <c r="B94" s="35" t="str">
        <f>IF('1. Suivi du RECP'!A100="","",'1. Suivi du RECP'!A100)</f>
        <v/>
      </c>
      <c r="C94" s="36" t="str">
        <f>IF('1. Suivi du RECP'!D100="","",'1. Suivi du RECP'!D100)</f>
        <v/>
      </c>
      <c r="D94" s="37"/>
    </row>
    <row r="95" spans="2:4" ht="15.9" customHeight="1">
      <c r="B95" s="35" t="str">
        <f>IF('1. Suivi du RECP'!A101="","",'1. Suivi du RECP'!A101)</f>
        <v/>
      </c>
      <c r="C95" s="36" t="str">
        <f>IF('1. Suivi du RECP'!D101="","",'1. Suivi du RECP'!D101)</f>
        <v/>
      </c>
      <c r="D95" s="37"/>
    </row>
    <row r="96" spans="2:4" ht="15.9" customHeight="1">
      <c r="B96" s="35" t="str">
        <f>IF('1. Suivi du RECP'!A102="","",'1. Suivi du RECP'!A102)</f>
        <v/>
      </c>
      <c r="C96" s="36" t="str">
        <f>IF('1. Suivi du RECP'!D102="","",'1. Suivi du RECP'!D102)</f>
        <v/>
      </c>
      <c r="D96" s="37"/>
    </row>
    <row r="97" spans="2:4" ht="15.9" customHeight="1">
      <c r="B97" s="35" t="str">
        <f>IF('1. Suivi du RECP'!A103="","",'1. Suivi du RECP'!A103)</f>
        <v/>
      </c>
      <c r="C97" s="36" t="str">
        <f>IF('1. Suivi du RECP'!D103="","",'1. Suivi du RECP'!D103)</f>
        <v/>
      </c>
      <c r="D97" s="37"/>
    </row>
    <row r="98" spans="2:4" ht="15.9" customHeight="1">
      <c r="B98" s="35" t="str">
        <f>IF('1. Suivi du RECP'!A104="","",'1. Suivi du RECP'!A104)</f>
        <v/>
      </c>
      <c r="C98" s="36" t="str">
        <f>IF('1. Suivi du RECP'!D104="","",'1. Suivi du RECP'!D104)</f>
        <v/>
      </c>
      <c r="D98" s="37"/>
    </row>
    <row r="99" spans="2:4" ht="15.9" customHeight="1">
      <c r="B99" s="35" t="str">
        <f>IF('1. Suivi du RECP'!A105="","",'1. Suivi du RECP'!A105)</f>
        <v/>
      </c>
      <c r="C99" s="36" t="str">
        <f>IF('1. Suivi du RECP'!D105="","",'1. Suivi du RECP'!D105)</f>
        <v/>
      </c>
      <c r="D99" s="37"/>
    </row>
    <row r="100" spans="2:4" ht="15.9" customHeight="1">
      <c r="B100" s="35" t="str">
        <f>IF('1. Suivi du RECP'!A106="","",'1. Suivi du RECP'!A106)</f>
        <v/>
      </c>
      <c r="C100" s="36" t="str">
        <f>IF('1. Suivi du RECP'!D106="","",'1. Suivi du RECP'!D106)</f>
        <v/>
      </c>
      <c r="D100" s="37"/>
    </row>
    <row r="101" spans="2:4" ht="15.9" customHeight="1">
      <c r="B101" s="35" t="str">
        <f>IF('1. Suivi du RECP'!A107="","",'1. Suivi du RECP'!A107)</f>
        <v/>
      </c>
      <c r="C101" s="36" t="str">
        <f>IF('1. Suivi du RECP'!D107="","",'1. Suivi du RECP'!D107)</f>
        <v/>
      </c>
      <c r="D101" s="37"/>
    </row>
    <row r="102" spans="2:4" ht="15.9" customHeight="1">
      <c r="B102" s="35" t="str">
        <f>IF('1. Suivi du RECP'!A108="","",'1. Suivi du RECP'!A108)</f>
        <v/>
      </c>
      <c r="C102" s="36" t="str">
        <f>IF('1. Suivi du RECP'!D108="","",'1. Suivi du RECP'!D108)</f>
        <v/>
      </c>
      <c r="D102" s="37"/>
    </row>
    <row r="103" spans="2:4" ht="15.9" customHeight="1">
      <c r="B103" s="35" t="str">
        <f>IF('1. Suivi du RECP'!A109="","",'1. Suivi du RECP'!A109)</f>
        <v/>
      </c>
      <c r="C103" s="36" t="str">
        <f>IF('1. Suivi du RECP'!D109="","",'1. Suivi du RECP'!D109)</f>
        <v/>
      </c>
      <c r="D103" s="37"/>
    </row>
    <row r="104" spans="2:4" ht="15.9" customHeight="1">
      <c r="B104" s="35" t="str">
        <f>IF('1. Suivi du RECP'!A110="","",'1. Suivi du RECP'!A110)</f>
        <v/>
      </c>
      <c r="C104" s="36" t="str">
        <f>IF('1. Suivi du RECP'!D110="","",'1. Suivi du RECP'!D110)</f>
        <v/>
      </c>
      <c r="D104" s="37"/>
    </row>
    <row r="105" spans="2:4" ht="15.9" customHeight="1">
      <c r="B105" s="35" t="str">
        <f>IF('1. Suivi du RECP'!A111="","",'1. Suivi du RECP'!A111)</f>
        <v/>
      </c>
      <c r="C105" s="36" t="str">
        <f>IF('1. Suivi du RECP'!D111="","",'1. Suivi du RECP'!D111)</f>
        <v/>
      </c>
      <c r="D105" s="37"/>
    </row>
    <row r="106" spans="2:4" ht="15.9" customHeight="1">
      <c r="B106" s="35" t="str">
        <f>IF('1. Suivi du RECP'!A112="","",'1. Suivi du RECP'!A112)</f>
        <v/>
      </c>
      <c r="C106" s="36" t="str">
        <f>IF('1. Suivi du RECP'!D112="","",'1. Suivi du RECP'!D112)</f>
        <v/>
      </c>
      <c r="D106" s="37"/>
    </row>
    <row r="107" spans="2:4" ht="15.9" customHeight="1">
      <c r="B107" s="35" t="str">
        <f>IF('1. Suivi du RECP'!A113="","",'1. Suivi du RECP'!A113)</f>
        <v/>
      </c>
      <c r="C107" s="36" t="str">
        <f>IF('1. Suivi du RECP'!D113="","",'1. Suivi du RECP'!D113)</f>
        <v/>
      </c>
      <c r="D107" s="37"/>
    </row>
    <row r="108" spans="2:4" ht="15.9" customHeight="1">
      <c r="B108" s="35" t="str">
        <f>IF('1. Suivi du RECP'!A114="","",'1. Suivi du RECP'!A114)</f>
        <v/>
      </c>
      <c r="C108" s="36" t="str">
        <f>IF('1. Suivi du RECP'!D114="","",'1. Suivi du RECP'!D114)</f>
        <v/>
      </c>
      <c r="D108" s="37"/>
    </row>
    <row r="109" spans="2:4" ht="15.9" customHeight="1">
      <c r="B109" s="35" t="str">
        <f>IF('1. Suivi du RECP'!A115="","",'1. Suivi du RECP'!A115)</f>
        <v/>
      </c>
      <c r="C109" s="36" t="str">
        <f>IF('1. Suivi du RECP'!D115="","",'1. Suivi du RECP'!D115)</f>
        <v/>
      </c>
      <c r="D109" s="37"/>
    </row>
  </sheetData>
  <sheetProtection formatCells="0" formatColumns="0" formatRows="0"/>
  <mergeCells count="2">
    <mergeCell ref="B1:C1"/>
    <mergeCell ref="B2:D2"/>
  </mergeCells>
  <phoneticPr fontId="13" type="noConversion"/>
  <pageMargins left="0.39370078740157483" right="0.39370078740157483" top="0.59055118110236227" bottom="0.39370078740157483" header="0.23622047244094491" footer="0.23622047244094491"/>
  <pageSetup paperSize="9" scale="60" orientation="portrait" r:id="rId1"/>
  <headerFooter>
    <oddFooter>&amp;L&amp;CPage &amp;P sur &amp;N&amp;R</oddFooter>
  </headerFooter>
  <drawing r:id="rId2"/>
  <extLst>
    <ext xmlns:mx="http://schemas.microsoft.com/office/mac/excel/2008/main" uri="{64002731-A6B0-56B0-2670-7721B7C09600}">
      <mx:PLV Mode="0" OnePage="0" WScale="88"/>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Z50"/>
  <sheetViews>
    <sheetView showGridLines="0" showRowColHeaders="0" zoomScaleNormal="100" workbookViewId="0">
      <pane ySplit="9" topLeftCell="A10" activePane="bottomLeft" state="frozen"/>
      <selection pane="bottomLeft" activeCell="B2" sqref="B2"/>
    </sheetView>
  </sheetViews>
  <sheetFormatPr defaultColWidth="8.5546875" defaultRowHeight="14.4"/>
  <cols>
    <col min="1" max="1" width="2" style="4" customWidth="1"/>
    <col min="2" max="2" width="68.109375" style="5" customWidth="1"/>
    <col min="3" max="3" width="26.109375" style="4" customWidth="1"/>
    <col min="4" max="4" width="19.88671875" style="46" customWidth="1"/>
    <col min="5" max="5" width="2.44140625" style="4" customWidth="1"/>
    <col min="6" max="16384" width="8.5546875" style="4"/>
  </cols>
  <sheetData>
    <row r="1" spans="2:26" s="10" customFormat="1" ht="17.399999999999999" customHeight="1">
      <c r="B1" s="335" t="s">
        <v>487</v>
      </c>
      <c r="C1" s="335"/>
      <c r="D1" s="43"/>
    </row>
    <row r="2" spans="2:26" s="10" customFormat="1" ht="60.9" customHeight="1">
      <c r="B2" s="12" t="s">
        <v>170</v>
      </c>
      <c r="C2" s="12"/>
      <c r="D2" s="44"/>
      <c r="E2" s="12"/>
      <c r="F2" s="12"/>
      <c r="G2" s="12"/>
      <c r="H2" s="12"/>
      <c r="I2" s="12"/>
    </row>
    <row r="3" spans="2:26" s="197" customFormat="1" ht="12">
      <c r="C3" s="198"/>
      <c r="D3" s="201"/>
      <c r="E3" s="199"/>
      <c r="G3" s="198"/>
      <c r="N3" s="200"/>
      <c r="Y3" s="199"/>
      <c r="Z3" s="199"/>
    </row>
    <row r="4" spans="2:26" s="197" customFormat="1" ht="12">
      <c r="C4" s="198"/>
      <c r="D4" s="201"/>
      <c r="E4" s="199"/>
      <c r="G4" s="198"/>
      <c r="N4" s="200"/>
      <c r="Y4" s="199"/>
      <c r="Z4" s="199"/>
    </row>
    <row r="5" spans="2:26" s="197" customFormat="1" ht="12">
      <c r="C5" s="198"/>
      <c r="D5" s="201"/>
      <c r="E5" s="199"/>
      <c r="G5" s="198"/>
      <c r="N5" s="200"/>
      <c r="Y5" s="199"/>
      <c r="Z5" s="199"/>
    </row>
    <row r="6" spans="2:26" s="197" customFormat="1" ht="12">
      <c r="C6" s="198"/>
      <c r="D6" s="201"/>
      <c r="E6" s="199"/>
      <c r="G6" s="198"/>
      <c r="N6" s="200"/>
      <c r="Y6" s="199"/>
      <c r="Z6" s="199"/>
    </row>
    <row r="7" spans="2:26" s="30" customFormat="1" ht="17.399999999999999" customHeight="1">
      <c r="B7" s="223" t="s">
        <v>488</v>
      </c>
      <c r="C7" s="337" t="str">
        <f>IF('1. Suivi du RECP'!B5="","",'1. Suivi du RECP'!B5)</f>
        <v/>
      </c>
      <c r="D7" s="337"/>
    </row>
    <row r="8" spans="2:26" ht="8.1" customHeight="1">
      <c r="C8" s="6"/>
    </row>
    <row r="9" spans="2:26" s="7" customFormat="1" ht="21" customHeight="1">
      <c r="B9" s="29" t="s">
        <v>7</v>
      </c>
      <c r="C9" s="41">
        <f>COUNTA('1. Suivi du RECP'!A22:A115)</f>
        <v>0</v>
      </c>
      <c r="D9" s="47"/>
    </row>
    <row r="10" spans="2:26" s="7" customFormat="1" ht="21" customHeight="1">
      <c r="B10" s="33" t="s">
        <v>172</v>
      </c>
      <c r="C10" s="42">
        <f>COUNTA('1. Suivi du RECP'!D16:D115)</f>
        <v>0</v>
      </c>
      <c r="D10" s="226" t="s">
        <v>27</v>
      </c>
    </row>
    <row r="11" spans="2:26" s="8" customFormat="1" ht="12.9" customHeight="1">
      <c r="B11" s="186" t="s">
        <v>4</v>
      </c>
      <c r="C11" s="187">
        <f>COUNTIF('1. Suivi du RECP'!E16:E115,"Implemented")</f>
        <v>0</v>
      </c>
      <c r="D11" s="48"/>
    </row>
    <row r="12" spans="2:26" s="8" customFormat="1" ht="12.9" customHeight="1">
      <c r="B12" s="186" t="s">
        <v>5</v>
      </c>
      <c r="C12" s="187">
        <f>COUNTIF('1. Suivi du RECP'!E16:E115,"Planned")</f>
        <v>0</v>
      </c>
      <c r="D12" s="48"/>
    </row>
    <row r="13" spans="2:26" s="8" customFormat="1" ht="12.9" customHeight="1">
      <c r="B13" s="186" t="s">
        <v>10</v>
      </c>
      <c r="C13" s="187">
        <f>COUNTIF('1. Suivi du RECP'!E16:E115,"Probable")</f>
        <v>0</v>
      </c>
      <c r="D13" s="48"/>
    </row>
    <row r="14" spans="2:26" s="8" customFormat="1" ht="12.9" customHeight="1">
      <c r="B14" s="186" t="s">
        <v>9</v>
      </c>
      <c r="C14" s="187">
        <f>COUNTIF('1. Suivi du RECP'!E16:E115,"Unlikely")</f>
        <v>0</v>
      </c>
      <c r="D14" s="48"/>
    </row>
    <row r="15" spans="2:26" s="7" customFormat="1" ht="21" customHeight="1">
      <c r="B15" s="33" t="s">
        <v>0</v>
      </c>
      <c r="C15" s="52">
        <f>SUM('1. Suivi du RECP'!H16:H115)</f>
        <v>0</v>
      </c>
      <c r="D15" s="226" t="s">
        <v>28</v>
      </c>
    </row>
    <row r="16" spans="2:26" s="8" customFormat="1" ht="12.9" customHeight="1">
      <c r="B16" s="186" t="s">
        <v>489</v>
      </c>
      <c r="C16" s="188">
        <f>SUMIFS('1. Suivi du RECP'!H16:H115,'1. Suivi du RECP'!E16:E115,"Implemented")</f>
        <v>0</v>
      </c>
      <c r="D16" s="48"/>
    </row>
    <row r="17" spans="2:4" s="8" customFormat="1" ht="12.9" customHeight="1">
      <c r="B17" s="186" t="s">
        <v>490</v>
      </c>
      <c r="C17" s="188">
        <f>SUMIFS('1. Suivi du RECP'!H16:H115,'1. Suivi du RECP'!E16:E115,"Planned")</f>
        <v>0</v>
      </c>
      <c r="D17" s="48"/>
    </row>
    <row r="18" spans="2:4" s="8" customFormat="1" ht="12.9" customHeight="1">
      <c r="B18" s="186" t="s">
        <v>11</v>
      </c>
      <c r="C18" s="188">
        <f>SUMIFS('1. Suivi du RECP'!H16:H115,'1. Suivi du RECP'!E16:E115,"Probable")</f>
        <v>0</v>
      </c>
      <c r="D18" s="48"/>
    </row>
    <row r="19" spans="2:4" s="8" customFormat="1" ht="12.9" customHeight="1">
      <c r="B19" s="186" t="s">
        <v>13</v>
      </c>
      <c r="C19" s="188">
        <f>SUMIFS('1. Suivi du RECP'!H16:H115,'1. Suivi du RECP'!E16:E115,"Unlikely")</f>
        <v>0</v>
      </c>
      <c r="D19" s="48"/>
    </row>
    <row r="20" spans="2:4" s="7" customFormat="1" ht="21" customHeight="1">
      <c r="B20" s="33" t="s">
        <v>36</v>
      </c>
      <c r="C20" s="52">
        <f>SUM('1. Suivi du RECP'!L16:L115)</f>
        <v>0</v>
      </c>
      <c r="D20" s="226" t="s">
        <v>30</v>
      </c>
    </row>
    <row r="21" spans="2:4" s="8" customFormat="1" ht="12.9" customHeight="1">
      <c r="B21" s="186" t="s">
        <v>491</v>
      </c>
      <c r="C21" s="188">
        <f>SUMIFS('1. Suivi du RECP'!L16:L115,'1. Suivi du RECP'!E16:E115,"Implemented")</f>
        <v>0</v>
      </c>
      <c r="D21" s="48"/>
    </row>
    <row r="22" spans="2:4" s="8" customFormat="1" ht="12.9" customHeight="1">
      <c r="B22" s="186" t="s">
        <v>492</v>
      </c>
      <c r="C22" s="188">
        <f>SUMIFS('1. Suivi du RECP'!L16:L115,'1. Suivi du RECP'!E16:E115,"Planned")</f>
        <v>0</v>
      </c>
      <c r="D22" s="48"/>
    </row>
    <row r="23" spans="2:4" s="8" customFormat="1" ht="12.9" customHeight="1">
      <c r="B23" s="186" t="s">
        <v>14</v>
      </c>
      <c r="C23" s="188">
        <f>SUMIFS('1. Suivi du RECP'!L16:L115,'1. Suivi du RECP'!E16:E115,"Probable")</f>
        <v>0</v>
      </c>
      <c r="D23" s="48"/>
    </row>
    <row r="24" spans="2:4" s="8" customFormat="1" ht="12.9" customHeight="1">
      <c r="B24" s="186" t="s">
        <v>15</v>
      </c>
      <c r="C24" s="188">
        <f>SUMIFS('1. Suivi du RECP'!L16:L115,'1. Suivi du RECP'!E16:E115,"Unlikely")</f>
        <v>0</v>
      </c>
      <c r="D24" s="48"/>
    </row>
    <row r="25" spans="2:4" s="7" customFormat="1" ht="21" customHeight="1">
      <c r="B25" s="40" t="s">
        <v>38</v>
      </c>
      <c r="C25" s="52">
        <f>SUM('1. Suivi du RECP'!J16:J115,'1. Suivi du RECP'!N16:N115)</f>
        <v>0</v>
      </c>
      <c r="D25" s="226" t="s">
        <v>29</v>
      </c>
    </row>
    <row r="26" spans="2:4" s="8" customFormat="1" ht="12.9" customHeight="1">
      <c r="B26" s="186" t="s">
        <v>493</v>
      </c>
      <c r="C26" s="188">
        <f>(SUMIFS('1. Suivi du RECP'!N16:N115,'1. Suivi du RECP'!E16:E115,"Implemented"))+(SUMIFS('1. Suivi du RECP'!J16:J115,'1. Suivi du RECP'!E16:E115,"Implemented"))</f>
        <v>0</v>
      </c>
      <c r="D26" s="48"/>
    </row>
    <row r="27" spans="2:4" s="8" customFormat="1" ht="12.9" customHeight="1">
      <c r="B27" s="186" t="s">
        <v>494</v>
      </c>
      <c r="C27" s="188">
        <f>(SUMIFS('1. Suivi du RECP'!N16:N115,'1. Suivi du RECP'!E16:E115,"Planned"))+(SUMIFS('1. Suivi du RECP'!J16:J115,'1. Suivi du RECP'!E16:E115,"Planned"))</f>
        <v>0</v>
      </c>
      <c r="D27" s="48"/>
    </row>
    <row r="28" spans="2:4" s="8" customFormat="1" ht="12.9" customHeight="1">
      <c r="B28" s="186" t="s">
        <v>495</v>
      </c>
      <c r="C28" s="188">
        <f>(SUMIFS('1. Suivi du RECP'!N16:N115,'1. Suivi du RECP'!E16:E115,"Probable"))+(SUMIFS('1. Suivi du RECP'!J16:J115,'1. Suivi du RECP'!E16:E115,"Probable"))</f>
        <v>0</v>
      </c>
      <c r="D28" s="48"/>
    </row>
    <row r="29" spans="2:4" s="8" customFormat="1" ht="12.9" customHeight="1">
      <c r="B29" s="186" t="s">
        <v>496</v>
      </c>
      <c r="C29" s="188">
        <f>(SUMIFS('1. Suivi du RECP'!N16:N115,'1. Suivi du RECP'!E16:E115,"Unlikely"))+(SUMIFS('1. Suivi du RECP'!J16:J115,'1. Suivi du RECP'!E16:E115,"Unlikely"))</f>
        <v>0</v>
      </c>
      <c r="D29" s="48"/>
    </row>
    <row r="30" spans="2:4" s="7" customFormat="1" ht="21" customHeight="1">
      <c r="B30" s="33" t="s">
        <v>3</v>
      </c>
      <c r="C30" s="52">
        <f>SUM('1. Suivi du RECP'!O16:O115)</f>
        <v>0</v>
      </c>
      <c r="D30" s="226" t="s">
        <v>31</v>
      </c>
    </row>
    <row r="31" spans="2:4" s="8" customFormat="1" ht="12.9" customHeight="1">
      <c r="B31" s="186" t="s">
        <v>497</v>
      </c>
      <c r="C31" s="188">
        <f>SUMIFS('1. Suivi du RECP'!O16:O115,'1. Suivi du RECP'!E16:E115,"Implemented")</f>
        <v>0</v>
      </c>
      <c r="D31" s="48"/>
    </row>
    <row r="32" spans="2:4" s="8" customFormat="1" ht="12.9" customHeight="1">
      <c r="B32" s="186" t="s">
        <v>498</v>
      </c>
      <c r="C32" s="188">
        <f>SUMIFS('1. Suivi du RECP'!O16:O115,'1. Suivi du RECP'!E16:E115,"Planned")</f>
        <v>0</v>
      </c>
      <c r="D32" s="48"/>
    </row>
    <row r="33" spans="2:4" s="8" customFormat="1" ht="12.9" customHeight="1">
      <c r="B33" s="186" t="s">
        <v>499</v>
      </c>
      <c r="C33" s="188">
        <f>SUMIFS('1. Suivi du RECP'!O16:O115,'1. Suivi du RECP'!E16:E115,"Probable")</f>
        <v>0</v>
      </c>
      <c r="D33" s="48"/>
    </row>
    <row r="34" spans="2:4" s="8" customFormat="1" ht="12.9" customHeight="1">
      <c r="B34" s="186" t="s">
        <v>500</v>
      </c>
      <c r="C34" s="188">
        <f>SUMIFS('1. Suivi du RECP'!O16:O115,'1. Suivi du RECP'!E16:E115,"Unlikely")</f>
        <v>0</v>
      </c>
      <c r="D34" s="48"/>
    </row>
    <row r="35" spans="2:4" s="7" customFormat="1" ht="21" customHeight="1">
      <c r="B35" s="33" t="s">
        <v>8</v>
      </c>
      <c r="C35" s="52">
        <f>SUM('1. Suivi du RECP'!R16:R115)+SUM('1. Suivi du RECP'!T16:T115)</f>
        <v>0</v>
      </c>
      <c r="D35" s="226" t="s">
        <v>32</v>
      </c>
    </row>
    <row r="36" spans="2:4" s="8" customFormat="1" ht="12.9" customHeight="1">
      <c r="B36" s="186" t="s">
        <v>501</v>
      </c>
      <c r="C36" s="188">
        <f>SUMIFS('1. Suivi du RECP'!R16:R115,'1. Suivi du RECP'!E16:E115,"Implemented")+SUMIFS('1. Suivi du RECP'!T16:T115,'1. Suivi du RECP'!E16:E115,"Implemented")</f>
        <v>0</v>
      </c>
      <c r="D36" s="48"/>
    </row>
    <row r="37" spans="2:4" s="8" customFormat="1" ht="12.9" customHeight="1">
      <c r="B37" s="186" t="s">
        <v>502</v>
      </c>
      <c r="C37" s="188">
        <f>SUMIFS('1. Suivi du RECP'!R16:R115,'1. Suivi du RECP'!E16:E115,"Planned")+SUMIFS('1. Suivi du RECP'!T16:T115,'1. Suivi du RECP'!E16:E115,"Planned")</f>
        <v>0</v>
      </c>
      <c r="D37" s="48"/>
    </row>
    <row r="38" spans="2:4" s="8" customFormat="1" ht="12.9" customHeight="1">
      <c r="B38" s="186" t="s">
        <v>503</v>
      </c>
      <c r="C38" s="188">
        <f>SUMIFS('1. Suivi du RECP'!R16:R115,'1. Suivi du RECP'!E16:E115,"Probable")+SUMIFS('1. Suivi du RECP'!T16:T115,'1. Suivi du RECP'!E16:E115,"Probable")</f>
        <v>0</v>
      </c>
      <c r="D38" s="48"/>
    </row>
    <row r="39" spans="2:4" s="8" customFormat="1" ht="12.9" customHeight="1">
      <c r="B39" s="186" t="s">
        <v>504</v>
      </c>
      <c r="C39" s="188">
        <f>SUMIFS('1. Suivi du RECP'!R16:R115,'1. Suivi du RECP'!E16:E115,"Unlikely")+SUMIFS('1. Suivi du RECP'!T16:T115,'1. Suivi du RECP'!E16:E115,"Unlikely")</f>
        <v>0</v>
      </c>
      <c r="D39" s="48"/>
    </row>
    <row r="40" spans="2:4" s="7" customFormat="1" ht="21" customHeight="1">
      <c r="B40" s="33" t="s">
        <v>35</v>
      </c>
      <c r="C40" s="52">
        <f>SUM('1. Suivi du RECP'!V16:V115)</f>
        <v>0</v>
      </c>
      <c r="D40" s="226" t="s">
        <v>33</v>
      </c>
    </row>
    <row r="41" spans="2:4" s="8" customFormat="1" ht="12.9" customHeight="1">
      <c r="B41" s="186" t="s">
        <v>505</v>
      </c>
      <c r="C41" s="188">
        <f>SUMIFS('1. Suivi du RECP'!V16:V115,'1. Suivi du RECP'!E16:E115,"Implemented")</f>
        <v>0</v>
      </c>
      <c r="D41" s="48"/>
    </row>
    <row r="42" spans="2:4" s="8" customFormat="1" ht="12.9" customHeight="1">
      <c r="B42" s="186" t="s">
        <v>506</v>
      </c>
      <c r="C42" s="188">
        <f>SUMIFS('1. Suivi du RECP'!V16:V115,'1. Suivi du RECP'!E16:E115,"Planned")</f>
        <v>0</v>
      </c>
      <c r="D42" s="48"/>
    </row>
    <row r="43" spans="2:4" s="8" customFormat="1" ht="12.9" customHeight="1">
      <c r="B43" s="186" t="s">
        <v>12</v>
      </c>
      <c r="C43" s="188">
        <f>SUMIFS('1. Suivi du RECP'!V16:V115,'1. Suivi du RECP'!E16:E115,"Probable")</f>
        <v>0</v>
      </c>
      <c r="D43" s="48"/>
    </row>
    <row r="44" spans="2:4" s="8" customFormat="1" ht="12.9" customHeight="1">
      <c r="B44" s="186" t="s">
        <v>507</v>
      </c>
      <c r="C44" s="188">
        <f>SUMIFS('1. Suivi du RECP'!V16:V115,'1. Suivi du RECP'!E16:E115,"Unlikely")</f>
        <v>0</v>
      </c>
      <c r="D44" s="48"/>
    </row>
    <row r="45" spans="2:4" s="7" customFormat="1" ht="21" customHeight="1">
      <c r="B45" s="33" t="s">
        <v>6</v>
      </c>
      <c r="C45" s="52" t="str">
        <f>IFERROR(AVERAGE('1. Suivi du RECP'!W16:W115),"0.00")</f>
        <v>0.00</v>
      </c>
      <c r="D45" s="226" t="s">
        <v>508</v>
      </c>
    </row>
    <row r="46" spans="2:4" s="8" customFormat="1" ht="12.9" customHeight="1">
      <c r="B46" s="186" t="s">
        <v>509</v>
      </c>
      <c r="C46" s="188" t="str">
        <f>IFERROR(AVERAGEIF('1. Suivi du RECP'!E16:E115,"Implemented",'1. Suivi du RECP'!W16:W115),"0.00")</f>
        <v>0.00</v>
      </c>
      <c r="D46" s="48"/>
    </row>
    <row r="47" spans="2:4" s="8" customFormat="1" ht="12.9" customHeight="1">
      <c r="B47" s="186" t="s">
        <v>510</v>
      </c>
      <c r="C47" s="188" t="str">
        <f>IFERROR(AVERAGEIF('1. Suivi du RECP'!E16:E115,"Planned",'1. Suivi du RECP'!W16:W115),"0.00")</f>
        <v>0.00</v>
      </c>
      <c r="D47" s="48"/>
    </row>
    <row r="48" spans="2:4" s="8" customFormat="1" ht="12.9" customHeight="1">
      <c r="B48" s="186" t="s">
        <v>511</v>
      </c>
      <c r="C48" s="188" t="str">
        <f>IFERROR(AVERAGEIF('1. Suivi du RECP'!E16:E115,"Probable",'1. Suivi du RECP'!W16:W115),"0.00")</f>
        <v>0.00</v>
      </c>
      <c r="D48" s="48"/>
    </row>
    <row r="49" spans="2:4" s="8" customFormat="1" ht="12.9" customHeight="1">
      <c r="B49" s="186" t="s">
        <v>512</v>
      </c>
      <c r="C49" s="188" t="str">
        <f>IFERROR(AVERAGEIF('1. Suivi du RECP'!E16:E115,"Unlikely",'1. Suivi du RECP'!W16:W115),"0.00")</f>
        <v>0.00</v>
      </c>
      <c r="D49" s="48"/>
    </row>
    <row r="50" spans="2:4" ht="12.9" customHeight="1"/>
  </sheetData>
  <sheetProtection formatCells="0" formatColumns="0" formatRows="0"/>
  <mergeCells count="2">
    <mergeCell ref="B1:C1"/>
    <mergeCell ref="C7:D7"/>
  </mergeCells>
  <phoneticPr fontId="13" type="noConversion"/>
  <pageMargins left="0.39370078740157483" right="0.39370078740157483" top="0.59055118110236227" bottom="0.39370078740157483" header="0.23622047244094491" footer="0.23622047244094491"/>
  <pageSetup paperSize="9" scale="80" orientation="portrait" r:id="rId1"/>
  <headerFooter>
    <oddFooter>&amp;L&amp;CPage &amp;P sur &amp;N&amp;R</oddFooter>
  </headerFooter>
  <ignoredErrors>
    <ignoredError sqref="C15:C19 C40:C44" formulaRange="1"/>
  </ignoredErrors>
  <drawing r:id="rId2"/>
  <extLst>
    <ext xmlns:mx="http://schemas.microsoft.com/office/mac/excel/2008/main" uri="{64002731-A6B0-56B0-2670-7721B7C09600}">
      <mx:PLV Mode="0" OnePage="0" WScale="88"/>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DAC5588D271B4E8BC70D84495BC6F3" ma:contentTypeVersion="13" ma:contentTypeDescription="Create a new document." ma:contentTypeScope="" ma:versionID="ad9fae0f5bece84912bb44ba73e39a17">
  <xsd:schema xmlns:xsd="http://www.w3.org/2001/XMLSchema" xmlns:xs="http://www.w3.org/2001/XMLSchema" xmlns:p="http://schemas.microsoft.com/office/2006/metadata/properties" xmlns:ns2="6510a123-a22d-45fe-a9be-6395c3c28992" xmlns:ns3="90c6255d-9e7a-4746-84ca-93002cf79953" targetNamespace="http://schemas.microsoft.com/office/2006/metadata/properties" ma:root="true" ma:fieldsID="d0ffadde4f4493531bb82e250fc7e462" ns2:_="" ns3:_="">
    <xsd:import namespace="6510a123-a22d-45fe-a9be-6395c3c28992"/>
    <xsd:import namespace="90c6255d-9e7a-4746-84ca-93002cf7995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510a123-a22d-45fe-a9be-6395c3c289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a2faa4b-a4e7-430d-a263-e7e8206ae33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c6255d-9e7a-4746-84ca-93002cf7995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0c6255d-9e7a-4746-84ca-93002cf79953">
      <UserInfo>
        <DisplayName/>
        <AccountId xsi:nil="true"/>
        <AccountType/>
      </UserInfo>
    </SharedWithUsers>
    <lcf76f155ced4ddcb4097134ff3c332f xmlns="6510a123-a22d-45fe-a9be-6395c3c2899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18D0DC-5D6A-4777-8CB6-598E81A02392}"/>
</file>

<file path=customXml/itemProps2.xml><?xml version="1.0" encoding="utf-8"?>
<ds:datastoreItem xmlns:ds="http://schemas.openxmlformats.org/officeDocument/2006/customXml" ds:itemID="{16F5F89B-975F-45E6-8521-954740F05885}"/>
</file>

<file path=customXml/itemProps3.xml><?xml version="1.0" encoding="utf-8"?>
<ds:datastoreItem xmlns:ds="http://schemas.openxmlformats.org/officeDocument/2006/customXml" ds:itemID="{B234E534-7E27-4AB6-91D0-10054E5345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Instructions</vt:lpstr>
      <vt:lpstr>1. Suivi du RECP</vt:lpstr>
      <vt:lpstr>2. Résumé (au niveau de l’entre</vt:lpstr>
      <vt:lpstr>3. Résumé (au niveau du parc)</vt:lpstr>
      <vt:lpstr>formula</vt:lpstr>
      <vt:lpstr>Implemented__yes_no_planned</vt:lpstr>
      <vt:lpstr>'1. Suivi du RECP'!Print_Area</vt:lpstr>
      <vt:lpstr>'2. Résumé (au niveau de l’entre'!Print_Area</vt:lpstr>
      <vt:lpstr>'3. Résumé (au niveau du parc)'!Print_Area</vt:lpstr>
      <vt:lpstr>Instructions!Print_Area</vt:lpstr>
      <vt:lpstr>'1. Suivi du RECP'!Print_Titles</vt:lpstr>
      <vt:lpstr>'2. Résumé (au niveau de l’entre'!Print_Titles</vt:lpstr>
    </vt:vector>
  </TitlesOfParts>
  <Company>UNIDO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UNIDO</dc:creator>
  <cp:lastModifiedBy>EKAFITRINA, Nisasia</cp:lastModifiedBy>
  <cp:lastPrinted>2019-04-18T13:53:30Z</cp:lastPrinted>
  <dcterms:created xsi:type="dcterms:W3CDTF">2017-11-22T09:08:47Z</dcterms:created>
  <dcterms:modified xsi:type="dcterms:W3CDTF">2024-11-25T16:20:19Z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720800</vt:r8>
  </property>
  <property fmtid="{D5CDD505-2E9C-101B-9397-08002B2CF9AE}" pid="3" name="ContentTypeId">
    <vt:lpwstr>0x0101007BDAC5588D271B4E8BC70D84495BC6F3</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TriggerFlowInfo">
    <vt:lpwstr/>
  </property>
</Properties>
</file>